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35" windowWidth="15450" windowHeight="10140" firstSheet="1" activeTab="3"/>
  </bookViews>
  <sheets>
    <sheet name="решение" sheetId="1" state="hidden" r:id="rId1"/>
    <sheet name="приложение 1 доходы" sheetId="2" r:id="rId2"/>
    <sheet name="приложение 2" sheetId="3" r:id="rId3"/>
    <sheet name="приложение 3" sheetId="4" r:id="rId4"/>
    <sheet name="резервный фонд1" sheetId="5" state="hidden" r:id="rId5"/>
    <sheet name="резервный фонд" sheetId="6" state="hidden" r:id="rId6"/>
    <sheet name="приложение 4 источники" sheetId="7" r:id="rId7"/>
    <sheet name="Лист1" sheetId="8" r:id="rId8"/>
  </sheets>
  <definedNames>
    <definedName name="APPT" localSheetId="2">'приложение 2'!#REF!</definedName>
    <definedName name="FIO" localSheetId="2">'приложение 2'!#REF!</definedName>
    <definedName name="SIGN" localSheetId="2">'приложение 2'!#REF!</definedName>
    <definedName name="_xlnm.Print_Area" localSheetId="1">'приложение 1 доходы'!$A:$N</definedName>
    <definedName name="_xlnm.Print_Area" localSheetId="2">'приложение 2'!$A:$I</definedName>
    <definedName name="_xlnm.Print_Area" localSheetId="3">'приложение 3'!#REF!</definedName>
  </definedNames>
  <calcPr fullCalcOnLoad="1"/>
</workbook>
</file>

<file path=xl/sharedStrings.xml><?xml version="1.0" encoding="utf-8"?>
<sst xmlns="http://schemas.openxmlformats.org/spreadsheetml/2006/main" count="2151" uniqueCount="520">
  <si>
    <t>10</t>
  </si>
  <si>
    <t>Результат исполнения бюджета (профицит/ дефицит(-)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</si>
  <si>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</si>
  <si>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</si>
  <si>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</si>
  <si>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Культура</t>
  </si>
  <si>
    <t>0801</t>
  </si>
  <si>
    <t>Утвержденные бюджетные назначения</t>
  </si>
  <si>
    <t>0111</t>
  </si>
  <si>
    <t>Мобилизационная и вневойсковая подготовка</t>
  </si>
  <si>
    <t>0203</t>
  </si>
  <si>
    <t>Иные межбюджетные трансферты</t>
  </si>
  <si>
    <t>Благоустройство</t>
  </si>
  <si>
    <t>0503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</si>
  <si>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</si>
  <si>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</si>
  <si>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</si>
  <si>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</si>
  <si>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</si>
  <si>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</si>
  <si>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0500</t>
  </si>
  <si>
    <t>0400</t>
  </si>
  <si>
    <t>0800</t>
  </si>
  <si>
    <t>КУЛЬТУРА И КИНЕМАТОГРАФИЯ</t>
  </si>
  <si>
    <t>Исполнено</t>
  </si>
  <si>
    <t>Процент исполнения</t>
  </si>
  <si>
    <t>№ строки</t>
  </si>
  <si>
    <t>2</t>
  </si>
  <si>
    <t>3</t>
  </si>
  <si>
    <t>4</t>
  </si>
  <si>
    <t>ВСЕГО</t>
  </si>
  <si>
    <t/>
  </si>
  <si>
    <t>Наименование кода</t>
  </si>
  <si>
    <t>0104</t>
  </si>
  <si>
    <t>500</t>
  </si>
  <si>
    <t>0113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</si>
  <si>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</si>
  <si>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</si>
  <si>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</si>
  <si>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Резервные фонды местных администраций</t>
  </si>
  <si>
    <t>Обеспечение пожарной безопасности</t>
  </si>
  <si>
    <t>0310</t>
  </si>
  <si>
    <t>06</t>
  </si>
  <si>
    <t>03</t>
  </si>
  <si>
    <t>0200</t>
  </si>
  <si>
    <t>0000</t>
  </si>
  <si>
    <t>00</t>
  </si>
  <si>
    <t>000</t>
  </si>
  <si>
    <t>030</t>
  </si>
  <si>
    <t>999</t>
  </si>
  <si>
    <t>04</t>
  </si>
  <si>
    <t>02</t>
  </si>
  <si>
    <t>Прочие межбюджетные трансферты, передаваемые бюджетам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</si>
  <si>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</si>
  <si>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</si>
  <si>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субъектов Российской Федерации и муниципальных образований </t>
  </si>
  <si>
    <t>01</t>
  </si>
  <si>
    <t>Дотации  на выравнивание бюджетной обеспеченности</t>
  </si>
  <si>
    <t>Дотации бюджетам субъектов Российской Федерации и муниципальных образований</t>
  </si>
  <si>
    <t xml:space="preserve">БЕЗВОЗМЕЗДНЫЕ  ПОСТУПЛЕНИЯ  ОТ  ДРУГИХ  БЮДЖЕТОВ  БЮДЖЕТНОЙ  СИСТЕМЫ  РОССИЙСКОЙ  ФЕДЕРАЦИИ  </t>
  </si>
  <si>
    <t>БЕЗВОЗМЕЗДНЫЕ  ПОСТУПЛЕНИЯ</t>
  </si>
  <si>
    <t>1</t>
  </si>
  <si>
    <t>010</t>
  </si>
  <si>
    <t>182</t>
  </si>
  <si>
    <t>120</t>
  </si>
  <si>
    <t>110</t>
  </si>
  <si>
    <t>08</t>
  </si>
  <si>
    <t>ГОСУДАРСТВЕННАЯ  ПОШЛИНА, СБОРЫ</t>
  </si>
  <si>
    <t>ЗЕМЕЛЬНЫЙ  НАЛОГ</t>
  </si>
  <si>
    <t>НАЛОГИ НА ИМУЩЕСТВО</t>
  </si>
  <si>
    <t>020</t>
  </si>
  <si>
    <t>Налог на доходы физических лиц</t>
  </si>
  <si>
    <t>НАЛОГИ  НА  ПРИБЫЛЬ, ДОХОДЫ</t>
  </si>
  <si>
    <t>НАЛОГОВЫЕ И НЕНАЛОГОВЫЕ ДОХОДЫ</t>
  </si>
  <si>
    <t>Код  элемента</t>
  </si>
  <si>
    <t>Код  подстатьи</t>
  </si>
  <si>
    <t>Код  статьи</t>
  </si>
  <si>
    <t>Код  подгруппы</t>
  </si>
  <si>
    <t>Код  группы</t>
  </si>
  <si>
    <t>Статья (подстатья)                                                                                                                                                                                                                                                                                                                                           код классификации операций сектора государственного управления, относящихся к доходам бюджетов</t>
  </si>
  <si>
    <t>Код  подвида доходов</t>
  </si>
  <si>
    <t>Вид доходов</t>
  </si>
  <si>
    <t>Код главного                                                                                                                                                                                                                                                                                                                                        администратора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</si>
  <si>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 доходам бюджетов</t>
  </si>
  <si>
    <t>Код бюджетной классификации</t>
  </si>
  <si>
    <t>Уменьшение прочих остатков денежных средств  бюджетов</t>
  </si>
  <si>
    <t>Уменьшение прочих остатков средств бюджетов</t>
  </si>
  <si>
    <t>Уменьшение остатков средств бюджетов</t>
  </si>
  <si>
    <t>Увеличение прочих остатков денежных средств  бюджетов поселений</t>
  </si>
  <si>
    <t>Увеличение прочих остатков денежных средств  бюджетов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</si>
  <si>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</si>
  <si>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</si>
  <si>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по учету  средств бюджета</t>
  </si>
  <si>
    <t>Источники финансирования дефицита бюджета - всего</t>
  </si>
  <si>
    <t xml:space="preserve">Исполнено </t>
  </si>
  <si>
    <t xml:space="preserve">Утвержденные бюджетные назначения </t>
  </si>
  <si>
    <t>Код строки</t>
  </si>
  <si>
    <t>Наименование показателя</t>
  </si>
  <si>
    <t>037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</si>
  <si>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</si>
  <si>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платы, (минимального размера труда), установленного в Красноярском крае</t>
  </si>
  <si>
    <t xml:space="preserve">Резервные фонды </t>
  </si>
  <si>
    <t>Выполнение других обязательств муниципального образования</t>
  </si>
  <si>
    <t>НАЦИОНАЛЬНАЯ ОБОРОНА</t>
  </si>
  <si>
    <t>0409</t>
  </si>
  <si>
    <t>Уличное освещение</t>
  </si>
  <si>
    <t>Изменение остатков средств</t>
  </si>
  <si>
    <t>700</t>
  </si>
  <si>
    <t>Уменьшение прочих остатков денежных средств  бюджетов поселений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</si>
  <si>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</si>
  <si>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Налог на доходы физических лиц с доходов, полученных физическими лицами, не являющимися налоговыми резидентами Российской Федерации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</si>
  <si>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</si>
  <si>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</si>
  <si>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</si>
  <si>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</si>
  <si>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</si>
  <si>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</si>
  <si>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</si>
  <si>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Кривлякский   сельский  Совет   депутатов</t>
  </si>
  <si>
    <t>Енисейского  района</t>
  </si>
  <si>
    <t>Красноярского  края</t>
  </si>
  <si>
    <t>Р Е Ш Е Н И Е</t>
  </si>
  <si>
    <t>Об  утверждении  отчета  об  исполнении</t>
  </si>
  <si>
    <t>бюджета  Кривлякского  сельсовета</t>
  </si>
  <si>
    <t>Е.Х. Боженова</t>
  </si>
  <si>
    <t xml:space="preserve"> Глава, Председатель Совета депутатов</t>
  </si>
  <si>
    <t>024</t>
  </si>
  <si>
    <t>ВСЕГО:</t>
  </si>
  <si>
    <t>Получение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</si>
  <si>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бюджетами поселений кредитов от  других бюджетов бюджетной системы Российской  Федерации в валюте Российской Федерации</t>
  </si>
  <si>
    <t>037 01  03  00  00  00  0000  700</t>
  </si>
  <si>
    <t>037 01  03  00  00  00  0000  710</t>
  </si>
  <si>
    <t>за  2013  год</t>
  </si>
  <si>
    <t>14.04.2014 г.</t>
  </si>
  <si>
    <t>№ 23-2р</t>
  </si>
  <si>
    <t>Совет депутатов решил:</t>
  </si>
  <si>
    <r>
      <t xml:space="preserve">В соответствии со статьей 264.2 Бюджетного кодекса Российской Федерации, </t>
    </r>
    <r>
      <rPr>
        <b/>
        <sz val="12"/>
        <rFont val="Arial"/>
        <family val="2"/>
      </rPr>
      <t>Кривлякский сельский</t>
    </r>
  </si>
  <si>
    <t xml:space="preserve">1. Утвердить : </t>
  </si>
  <si>
    <t xml:space="preserve"> 1.1   Отчет об исполнении бюджета Кривлякского сельсовета за 2013 год по доходам согласно</t>
  </si>
  <si>
    <t xml:space="preserve">          приложению 1 к настоящему решению;</t>
  </si>
  <si>
    <t xml:space="preserve"> 1.2   Отчет об исполнении бюджета Кривлякского сельсовета за 2013 год по разделам, подразделам, </t>
  </si>
  <si>
    <t xml:space="preserve">        целевым статьям и видам расходов функциональной классификации расходов бюджетов Российской       </t>
  </si>
  <si>
    <t>Отчет об использовании резервного фонда</t>
  </si>
  <si>
    <t>сельсовета не было.</t>
  </si>
  <si>
    <t>100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</si>
  <si>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</si>
  <si>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</si>
  <si>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</si>
  <si>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</si>
  <si>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</si>
  <si>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</si>
  <si>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</si>
  <si>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производимый на территории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</si>
  <si>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</si>
  <si>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</si>
  <si>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121</t>
  </si>
  <si>
    <t>Руководство и управление в сфере установленных функций органов местного самоуправления</t>
  </si>
  <si>
    <t>Фонд оплаты труда государственных (муниципальных) органов и взносыпо обязательному социальному страхованию</t>
  </si>
  <si>
    <t>Иные выплаты персоналу государственных (муниципальных) органов, за исключением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</si>
  <si>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</si>
  <si>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</si>
  <si>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</si>
  <si>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870</t>
  </si>
  <si>
    <t>Резервные средства</t>
  </si>
  <si>
    <t>Другие общегосударственные вопросы</t>
  </si>
  <si>
    <t>Подготовка населения и организаций к действиям в чревычайной ситуации в мирное и военное время, профилактика терроризма и экстремизма</t>
  </si>
  <si>
    <t>520</t>
  </si>
  <si>
    <t>040</t>
  </si>
  <si>
    <t>Земельный налог с физических лиц</t>
  </si>
  <si>
    <t>043</t>
  </si>
  <si>
    <t>Субвенции местным бюджетам на выполнение передаваемых полномочий субъектов Российской Федерации</t>
  </si>
  <si>
    <t>540</t>
  </si>
  <si>
    <t>администрации Кривлякского сельсовета за 1 квартал 2015 года</t>
  </si>
  <si>
    <t xml:space="preserve">За 1 квартал 2015 года использование резервного фонда из бюджета Кривлякского </t>
  </si>
  <si>
    <t>Осуществление части полномочий в области жилищных правоотношений</t>
  </si>
  <si>
    <t>№  п/п</t>
  </si>
  <si>
    <t>Код главного распорядителя (распорядителя, получателя)</t>
  </si>
  <si>
    <t>Раздел, подраздел</t>
  </si>
  <si>
    <t>Целевая статья</t>
  </si>
  <si>
    <t>Вид расходов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</si>
  <si>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</si>
  <si>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</si>
  <si>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</si>
  <si>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</si>
  <si>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7820080020</t>
  </si>
  <si>
    <t>9910080700</t>
  </si>
  <si>
    <t>Осуществление части полномочий по формированию резерва управленческих кадров поселения</t>
  </si>
  <si>
    <t>9910080091</t>
  </si>
  <si>
    <t>9910080093</t>
  </si>
  <si>
    <t>Осуществление части полномочий по проведению проверок теплоснабжающих,  теплосетевых организаций на предмет готовности к отопительному сезону</t>
  </si>
  <si>
    <t>9910080095</t>
  </si>
  <si>
    <t>0210075140</t>
  </si>
  <si>
    <t>9910080096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</si>
  <si>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</si>
  <si>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персонала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</si>
  <si>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</si>
  <si>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</si>
  <si>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200</t>
  </si>
  <si>
    <t>9910080920</t>
  </si>
  <si>
    <t>Межбюджетные трансферты</t>
  </si>
  <si>
    <t>Осуществление части полномочий по осуществлению внешнего муниципального финансового контроля</t>
  </si>
  <si>
    <t>9910080099</t>
  </si>
  <si>
    <t>7800000000</t>
  </si>
  <si>
    <t>7820000000</t>
  </si>
  <si>
    <t>Обеспечение деятельности исполнительно-распорядительных органов местного самоуправления</t>
  </si>
  <si>
    <t>Непрограммные расходы</t>
  </si>
  <si>
    <t>Непрограммные расходы исполнительно-распорядительных органов местного самоуправления</t>
  </si>
  <si>
    <t>9900000000</t>
  </si>
  <si>
    <t>9910000000</t>
  </si>
  <si>
    <t>800</t>
  </si>
  <si>
    <t>0200000000</t>
  </si>
  <si>
    <t>0210000000</t>
  </si>
  <si>
    <t>9910051180</t>
  </si>
  <si>
    <t>0100000000</t>
  </si>
  <si>
    <t>0130000000</t>
  </si>
  <si>
    <t>0130082190</t>
  </si>
  <si>
    <t>Дорожное хозяйство (дорожные фонды)</t>
  </si>
  <si>
    <t>0120000000</t>
  </si>
  <si>
    <t>Содержание автомобильных дорог общего пользования местного значения  за счет средств дорожного фонда Красноярского края</t>
  </si>
  <si>
    <t>0120085090</t>
  </si>
  <si>
    <t>0110000000</t>
  </si>
  <si>
    <t>0110086010</t>
  </si>
  <si>
    <t>Подпрограмма "Содействие занятости населения"</t>
  </si>
  <si>
    <t>0230000000</t>
  </si>
  <si>
    <t>0230088690</t>
  </si>
  <si>
    <t>13</t>
  </si>
  <si>
    <t>ДОХОДЫ ОТ ОКАЗАНИЯ ПЛАТНЫХ УСЛУГ (РАБОТ) И КОМПЕНСАЦИИ ЗАТРАТ ГОСУДАРСТВА</t>
  </si>
  <si>
    <t>130</t>
  </si>
  <si>
    <t>Доходы от компенсации затрат государства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</si>
  <si>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</si>
  <si>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</si>
  <si>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</si>
  <si>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сельских поселений</t>
  </si>
  <si>
    <t>Обеспечение первичных мер пожарной безопасности</t>
  </si>
  <si>
    <t>Культурно-массовые мероприятия социальной направленности для отдельных категорий граждан Енисейского района</t>
  </si>
  <si>
    <t>9910088400</t>
  </si>
  <si>
    <t>Другие вопросы в области культуры, кинематографии</t>
  </si>
  <si>
    <t>0804</t>
  </si>
  <si>
    <t>Повышение уровня пожарной безопасности предприятий (организаций, учреждений) и жилого сектора Енисейского района</t>
  </si>
  <si>
    <t>Иные межбюджетные ассигнования</t>
  </si>
  <si>
    <t>850</t>
  </si>
  <si>
    <t>853</t>
  </si>
  <si>
    <t>Уплата иных платежей</t>
  </si>
  <si>
    <t>Уплата сборов, налогов и иных платежей</t>
  </si>
  <si>
    <t>0150088570</t>
  </si>
  <si>
    <t>Уплата налогов, сборов и иных платежей</t>
  </si>
  <si>
    <t>Подпрограмма "Выполнение отдельных государственных полномочий"</t>
  </si>
  <si>
    <t>01200S5080</t>
  </si>
  <si>
    <t>9910080097</t>
  </si>
  <si>
    <t>Код источника финансирования по КИВФ, КИВнФ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</si>
  <si>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</si>
  <si>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9610010470</t>
  </si>
  <si>
    <t>Средства на повышение размеров оплаты труда работников бюджетной сферы Красноярского края с 1 января 2018 года на 4 процента</t>
  </si>
  <si>
    <t>Обеспечение проведения выборов и рефеферендумов</t>
  </si>
  <si>
    <t>0107</t>
  </si>
  <si>
    <t>Обеспечение деятельности избирательной комиссии муниципального образования</t>
  </si>
  <si>
    <t>9400000000</t>
  </si>
  <si>
    <t>Подготовка и проведение выборов в представительные органы муниципального образования</t>
  </si>
  <si>
    <t>9410000000</t>
  </si>
  <si>
    <t>9410080020</t>
  </si>
  <si>
    <t>Специальные расходы</t>
  </si>
  <si>
    <t>880</t>
  </si>
  <si>
    <t>Осуществление полномочий по созданию условий для организации досуга и обеспечению жителей поселения услугами организаций культуры</t>
  </si>
  <si>
    <t>150</t>
  </si>
  <si>
    <t>7100000000</t>
  </si>
  <si>
    <t>7110000000</t>
  </si>
  <si>
    <t>7110080020</t>
  </si>
  <si>
    <t>Высшее должностное лицо муниципального образования</t>
  </si>
  <si>
    <t>СОЦИАЛЬНАЯ  ПОЛИТИКА</t>
  </si>
  <si>
    <t>1000</t>
  </si>
  <si>
    <t>Пенсионное обеспечение</t>
  </si>
  <si>
    <t>1001</t>
  </si>
  <si>
    <t>Подпрограмма "Выплаты пенсии за выслугу лет лицам, замещавшим должности муниципальной службы, выборным должностным лицам, осуществляющим свои полномочия на постоянной основе"</t>
  </si>
  <si>
    <t>0220000000</t>
  </si>
  <si>
    <t>Дополнительные гарантии муниципальным служащим в виде ежемесячных доплат к трудовой пенсии, пенсии за выслугу лет</t>
  </si>
  <si>
    <t>0220084910</t>
  </si>
  <si>
    <t>300</t>
  </si>
  <si>
    <t>Социальное обеспечение и иные выплаты населению</t>
  </si>
  <si>
    <t>310</t>
  </si>
  <si>
    <t>312</t>
  </si>
  <si>
    <t>Публичные нормативные социальные выплаты гражданам</t>
  </si>
  <si>
    <t>Иные пенсии, социальные доплаты к пенсиям</t>
  </si>
  <si>
    <t>Осуществление первичного воинского учета на территориях, где отсутствуют военные комиссариаты</t>
  </si>
  <si>
    <t>Обеспечение деятельности аппарата исполнительно-распорядительных органов местного самоуправления</t>
  </si>
  <si>
    <t>Выполнение государственных полномочий по созданию и обеспечению деятельности административных комиссий (в соответствии Законом края от 23.04.2009 года № 8-3170)</t>
  </si>
  <si>
    <t>Реализация комплекса первичных мер пожарной безопасности в границах нселенных пунктов муниципального образования</t>
  </si>
  <si>
    <t>Обеспечение первичных мер пожарной безопасности за счет средств местного бюджета</t>
  </si>
  <si>
    <t>Софинансирование содержания автомобильных дорог общего пользования местного значения за счет средств муниципального дорожного фонда</t>
  </si>
  <si>
    <t>Развитие, модернизация, капитальный ремонт, ремонт и содержание автомобильных дорог за счет средств муниципального дорожного фонда</t>
  </si>
  <si>
    <t>Организация общественных работ на территории Енисейского района</t>
  </si>
  <si>
    <t>Администрация Новогородокского сельсовета Енисейского района Красноярского края</t>
  </si>
  <si>
    <t>041</t>
  </si>
  <si>
    <t>Муниципальная программа "Улучшение качества жизни населения в МО Новогородокский сельсовет</t>
  </si>
  <si>
    <t>Муниципальная программа "Развитие территории МО Новогородокский сельсовет"</t>
  </si>
  <si>
    <t>Подпрограмма "Профилактика терроризма и экстремизма, а также минимизация и (или) ликвидация последствий проявлений экстремизма на территории МО Новогородокский сельсовет"</t>
  </si>
  <si>
    <t>Подпрограмма "Обеспечение пожарной безопасности сельских населенных пунктов на территории Новогородокского сельсовета"</t>
  </si>
  <si>
    <t>Подпрограмма "Обеспечение сохранности и модернизация автомобильных дорог, создание условий безопасности дорожного движения в границах МО Новогородокский сельсовет"</t>
  </si>
  <si>
    <t>Подпрограмма "Организация благоустройства в границах населенных пунктов МО Новогородокский сельсовет"</t>
  </si>
  <si>
    <t>29</t>
  </si>
  <si>
    <t>1036</t>
  </si>
  <si>
    <t>7508</t>
  </si>
  <si>
    <t>7412</t>
  </si>
  <si>
    <t>1049</t>
  </si>
  <si>
    <t xml:space="preserve">Прочие субсидии бюджетам сельских поселений (на частичное финансирование (возмещение) расходов на повышение с 1 июня 2020 размеров оплаты труда отдельным категориям работников бюджетной сферы Красноярского края)
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</si>
  <si>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</si>
  <si>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</si>
  <si>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 (на содержание автомобильных дорог общего пользования местного значения за счет дорожного фонда Красноярского края)</t>
  </si>
  <si>
    <t>Прочие субсидии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</t>
  </si>
  <si>
    <t>Прочие субсидии бюджетам сельских поселений (на обеспечение первичных мер пожарной безопасности)</t>
  </si>
  <si>
    <t>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</si>
  <si>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7110010360</t>
  </si>
  <si>
    <t>7820010490</t>
  </si>
  <si>
    <t>7820010360</t>
  </si>
  <si>
    <t>Осуществление части полномочий по вопросам организации в границах поселения электро-, тепло- и водоснабжения населения, водоотведения, снабжения населения топливом</t>
  </si>
  <si>
    <t>Осуществление части полномочий по формированию и размещению информации на едином портале бюджетной системы Российской Федерации</t>
  </si>
  <si>
    <t>9910080088</t>
  </si>
  <si>
    <t>9910080089</t>
  </si>
  <si>
    <t>Осуществление части полномочий в области создания условий для обеспечения жителей поселения услугами связи</t>
  </si>
  <si>
    <t>Осуществление части полномочий по проведению проверки теплоснабжающих и теплосетевых организаций</t>
  </si>
  <si>
    <t>012007S080</t>
  </si>
  <si>
    <t>Прочие мероприятия по благоустройству городских округов и поселений</t>
  </si>
  <si>
    <t>0110086050</t>
  </si>
  <si>
    <t>Обеспечение проведения выборов и референдумов</t>
  </si>
  <si>
    <t>Иные бюджетные ассигнования</t>
  </si>
  <si>
    <t>041 90  00  00  00  00  0000  000</t>
  </si>
  <si>
    <t>041 01  00  00  00  00  0000  000</t>
  </si>
  <si>
    <t>041 01  05  00  00  00  0000  000</t>
  </si>
  <si>
    <t>041 01  05  00  00  00  0000  500</t>
  </si>
  <si>
    <t>041 01  05  02  00  00  0000  500</t>
  </si>
  <si>
    <t>041 01  05  02  01  00  0000  510</t>
  </si>
  <si>
    <t>041 01  05  02  01  10  0000  510</t>
  </si>
  <si>
    <t>041 01  05  00  00  00  0000  600</t>
  </si>
  <si>
    <t>041 01  05  02  00  00  0000  600</t>
  </si>
  <si>
    <t>041 01  05  02  01  00  0000  610</t>
  </si>
  <si>
    <t>041 01  05  02  01  10  0000  610</t>
  </si>
  <si>
    <t>Доходы бюджета по кодам классификации доходов бюджета Новогородокского сельсовета за 2020год</t>
  </si>
  <si>
    <t>1035</t>
  </si>
  <si>
    <t xml:space="preserve">Прочие субсидии бюджетам сельских поселений (на частичное финансирование (возмещение) расходов на повышение с 1 октября 2020 размеров оплаты труда отдельным категориям работников бюджетной сферы Красноярского края)
</t>
  </si>
  <si>
    <t>ведомственная структура расходов бюджета Новогородокского сельсовета за 2020год.</t>
  </si>
  <si>
    <t>Приложение 1</t>
  </si>
  <si>
    <t>Приложение 2</t>
  </si>
  <si>
    <t>7110010350</t>
  </si>
  <si>
    <t>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</t>
  </si>
  <si>
    <t>7820010350</t>
  </si>
  <si>
    <t>782100360</t>
  </si>
  <si>
    <t>0140000000</t>
  </si>
  <si>
    <t>0140087220</t>
  </si>
  <si>
    <t>01400S4120</t>
  </si>
  <si>
    <t>0140088570</t>
  </si>
  <si>
    <t xml:space="preserve">  источникам внутреннего финансирования дефицита бюджета Новогородокского сельсовета за 2020год</t>
  </si>
  <si>
    <t xml:space="preserve">  </t>
  </si>
  <si>
    <t>Наименование главных распорядителей и наименование показателей бюджетной классификации</t>
  </si>
  <si>
    <t>5</t>
  </si>
  <si>
    <t>6</t>
  </si>
  <si>
    <t>7</t>
  </si>
  <si>
    <t>Муниципальная программа «Развитие территории МО Новогородокский сельсовет»</t>
  </si>
  <si>
    <t>Подпрограмма «Организация благоустройства в границах населённых пунктов МО Новогородокский сельсовет»</t>
  </si>
  <si>
    <t>Закупка товаров, работ и услуг для государственных (муниципальных) нужд</t>
  </si>
  <si>
    <t>8</t>
  </si>
  <si>
    <t>Подпрограмма «Обеспечение сохранности и модернизация автомобильных дорог, создание условий безопасности дорожного движения в границах МО Новогородокский сельсовет»</t>
  </si>
  <si>
    <t>9</t>
  </si>
  <si>
    <t>11</t>
  </si>
  <si>
    <t>12</t>
  </si>
  <si>
    <t>19</t>
  </si>
  <si>
    <t>20</t>
  </si>
  <si>
    <t>21</t>
  </si>
  <si>
    <t>22</t>
  </si>
  <si>
    <t>23</t>
  </si>
  <si>
    <t>Подпрограмма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МО Новогородокский сельсовет»</t>
  </si>
  <si>
    <t>30</t>
  </si>
  <si>
    <t>Подготовка населения и организаций к действиям в чрезвычайной ситуации в мирное и военное время, профилактика терроризма и экстремизма</t>
  </si>
  <si>
    <t>31</t>
  </si>
  <si>
    <t>32</t>
  </si>
  <si>
    <t>33</t>
  </si>
  <si>
    <t>34</t>
  </si>
  <si>
    <t>35</t>
  </si>
  <si>
    <t>Подпрограмма «Обеспечение пожарной безопасности сельских населённых пунктов на территории Новогородокского сельсовета»</t>
  </si>
  <si>
    <t>36</t>
  </si>
  <si>
    <t>37</t>
  </si>
  <si>
    <t>39</t>
  </si>
  <si>
    <t>40</t>
  </si>
  <si>
    <t>41</t>
  </si>
  <si>
    <t>Реализация комплекса первичных мер пожарной безопасности в границах населенных пунктов муниципального образования</t>
  </si>
  <si>
    <t>42</t>
  </si>
  <si>
    <t>43</t>
  </si>
  <si>
    <t>46</t>
  </si>
  <si>
    <t>47</t>
  </si>
  <si>
    <t>50</t>
  </si>
  <si>
    <t>56</t>
  </si>
  <si>
    <t>Муниципальная программа «Улучшение качества жизни населения в МО Новогородокский сельсовет»</t>
  </si>
  <si>
    <t>57</t>
  </si>
  <si>
    <t>Подпрограмма «Выполнение отдельных государственных полномочий»</t>
  </si>
  <si>
    <t>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</si>
  <si>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61</t>
  </si>
  <si>
    <t>Подпрограмма «Выплаты пенсии за выслугу лет лицам, замещавшим должности муниципальной службы, выборным должностным лицам, осуществляющим свои полномочия на постоянной основе»</t>
  </si>
  <si>
    <t>64</t>
  </si>
  <si>
    <t>Дополнительные гарантии муниципальным служащим в виде ежемесечных доплат к трудовой пенсии, пенсии за выслугу лет</t>
  </si>
  <si>
    <t>67</t>
  </si>
  <si>
    <t>СОЦИАЛЬНАЯ ПОЛИТИКА</t>
  </si>
  <si>
    <t>68</t>
  </si>
  <si>
    <t>69</t>
  </si>
  <si>
    <t>Подпрограмма «Организация общественных работ в границах населённых пунктов  МО Новогородокский сельсовет»</t>
  </si>
  <si>
    <t>Организация общественных работ в границах населённых пунктов  МО "Новогородокский сельсовет"</t>
  </si>
  <si>
    <t>71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</si>
  <si>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</si>
  <si>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</t>
  </si>
  <si>
    <t>Расходы на выплату персоналу государственных (муниципальных) органов</t>
  </si>
  <si>
    <t>73</t>
  </si>
  <si>
    <t>75</t>
  </si>
  <si>
    <t>76</t>
  </si>
  <si>
    <t>78</t>
  </si>
  <si>
    <t>79</t>
  </si>
  <si>
    <t>80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</si>
  <si>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</si>
  <si>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</si>
  <si>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</si>
  <si>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выплату персоналу в целях обеспечения выполнение функций государственными (муниципальными) органами,казенными учреждениями,органами управления государственными внебюджетными фондами</t>
  </si>
  <si>
    <t>82</t>
  </si>
  <si>
    <t>83</t>
  </si>
  <si>
    <t>84</t>
  </si>
  <si>
    <t>85</t>
  </si>
  <si>
    <t>87</t>
  </si>
  <si>
    <t>93</t>
  </si>
  <si>
    <t>94</t>
  </si>
  <si>
    <t>95</t>
  </si>
  <si>
    <t>96</t>
  </si>
  <si>
    <t>98</t>
  </si>
  <si>
    <t>99</t>
  </si>
  <si>
    <t>101</t>
  </si>
  <si>
    <t>102</t>
  </si>
  <si>
    <t>103</t>
  </si>
  <si>
    <t>104</t>
  </si>
  <si>
    <t>Обеспечение деятельности представительного органа местного самоуправления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</si>
  <si>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</si>
  <si>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</si>
  <si>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</si>
  <si>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</si>
  <si>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</si>
  <si>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</si>
  <si>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</si>
  <si>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</si>
  <si>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</si>
  <si>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</si>
  <si>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</si>
  <si>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123</t>
  </si>
  <si>
    <t>125</t>
  </si>
  <si>
    <t>126</t>
  </si>
  <si>
    <t>127</t>
  </si>
  <si>
    <t>128</t>
  </si>
  <si>
    <t xml:space="preserve">Культура </t>
  </si>
  <si>
    <t>132</t>
  </si>
  <si>
    <t>133</t>
  </si>
  <si>
    <t>134</t>
  </si>
  <si>
    <t>135</t>
  </si>
  <si>
    <t>136</t>
  </si>
  <si>
    <t>137</t>
  </si>
  <si>
    <t>138</t>
  </si>
  <si>
    <t xml:space="preserve">Резервные фонды   </t>
  </si>
  <si>
    <t>141</t>
  </si>
  <si>
    <t>9910080000</t>
  </si>
  <si>
    <t>В области создания условий для обеспечения жителей поселения услугами связи</t>
  </si>
  <si>
    <t>По формированию резерва управленческих кадров</t>
  </si>
  <si>
    <t>Передача полномочий в области жилищных правоотношений</t>
  </si>
  <si>
    <t>По проведению проверок теплоснабжающих организаций,теплосетевых организаций на предмет готовности к отопительному сезону</t>
  </si>
  <si>
    <t>По осуществлению внешнего финансового контроля</t>
  </si>
  <si>
    <t xml:space="preserve"> ВСЕГО РАСХОДОВ</t>
  </si>
  <si>
    <t>Утвержденные бюджетные назначения н</t>
  </si>
  <si>
    <t>Исполнено н</t>
  </si>
  <si>
    <t xml:space="preserve">                    </t>
  </si>
  <si>
    <t>Развитие, модернизация, капитальный ремонт, ремонт и содержание автомобильных дорог за счёт средств муниципального дорожного фонда</t>
  </si>
  <si>
    <t>Содержание автомобильных дорог общего пользования местного значения за счет средств дорожного фонда</t>
  </si>
  <si>
    <t xml:space="preserve">Обеспечение первичных мер пожарной безопасности </t>
  </si>
  <si>
    <t>0140078570</t>
  </si>
  <si>
    <t>014008570</t>
  </si>
  <si>
    <t>Приложение 4</t>
  </si>
  <si>
    <t>14</t>
  </si>
  <si>
    <t>15</t>
  </si>
  <si>
    <t>16</t>
  </si>
  <si>
    <t>17</t>
  </si>
  <si>
    <t>18</t>
  </si>
  <si>
    <t>24</t>
  </si>
  <si>
    <t>25</t>
  </si>
  <si>
    <t>26</t>
  </si>
  <si>
    <t>27</t>
  </si>
  <si>
    <t>28</t>
  </si>
  <si>
    <t>44</t>
  </si>
  <si>
    <t>45</t>
  </si>
  <si>
    <t>51</t>
  </si>
  <si>
    <t>52</t>
  </si>
  <si>
    <t>53</t>
  </si>
  <si>
    <t>58</t>
  </si>
  <si>
    <t>60</t>
  </si>
  <si>
    <t>62</t>
  </si>
  <si>
    <t>65</t>
  </si>
  <si>
    <t>70</t>
  </si>
  <si>
    <t>74</t>
  </si>
  <si>
    <t>77</t>
  </si>
  <si>
    <t>81</t>
  </si>
  <si>
    <t>86</t>
  </si>
  <si>
    <t>88</t>
  </si>
  <si>
    <t>89</t>
  </si>
  <si>
    <t>90</t>
  </si>
  <si>
    <t>91</t>
  </si>
  <si>
    <t>92</t>
  </si>
  <si>
    <t>97</t>
  </si>
  <si>
    <t>105</t>
  </si>
  <si>
    <t>118</t>
  </si>
  <si>
    <t>119</t>
  </si>
  <si>
    <t>124</t>
  </si>
  <si>
    <t>131</t>
  </si>
  <si>
    <t>139</t>
  </si>
  <si>
    <t>140</t>
  </si>
  <si>
    <t>142</t>
  </si>
  <si>
    <t>143</t>
  </si>
  <si>
    <t>144</t>
  </si>
  <si>
    <t>145</t>
  </si>
  <si>
    <t>к решению Новогородокского сельского Совета депутатов от 27.07.21 №13-р</t>
  </si>
  <si>
    <t>Приложение 3</t>
  </si>
  <si>
    <t>к решению Новогородокского сельского                                                                  Совета депутатов от 27.07.21 №13-р</t>
  </si>
  <si>
    <t>Расходы по разделам и подразделам и видам классификации  расходов бюджета Новогородокского сельсовета за 2020год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</si>
</sst>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\2\6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53">
      <alignment/>
      <protection/>
    </xf>
    <xf numFmtId="0" fontId="5" fillId="0" borderId="0" xfId="53" applyFont="1" applyFill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>
      <alignment/>
      <protection/>
    </xf>
    <xf numFmtId="0" fontId="5" fillId="0" borderId="0" xfId="53" applyFont="1" applyFill="1" applyAlignment="1">
      <alignment horizontal="center"/>
      <protection/>
    </xf>
    <xf numFmtId="0" fontId="8" fillId="0" borderId="0" xfId="54">
      <alignment/>
      <protection/>
    </xf>
    <xf numFmtId="0" fontId="7" fillId="0" borderId="0" xfId="54" applyFont="1" applyAlignment="1">
      <alignment horizontal="center"/>
      <protection/>
    </xf>
    <xf numFmtId="49" fontId="7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/>
      <protection/>
    </xf>
    <xf numFmtId="0" fontId="7" fillId="0" borderId="0" xfId="54" applyFont="1" applyAlignment="1">
      <alignment/>
      <protection/>
    </xf>
    <xf numFmtId="0" fontId="8" fillId="0" borderId="0" xfId="54" applyAlignment="1">
      <alignment horizontal="center"/>
      <protection/>
    </xf>
    <xf numFmtId="0" fontId="9" fillId="0" borderId="0" xfId="54" applyFont="1" applyAlignment="1">
      <alignment horizontal="center" vertical="center" wrapText="1"/>
      <protection/>
    </xf>
    <xf numFmtId="0" fontId="8" fillId="0" borderId="0" xfId="54" applyAlignme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55">
      <alignment/>
      <protection/>
    </xf>
    <xf numFmtId="0" fontId="14" fillId="0" borderId="0" xfId="53" applyFont="1" applyFill="1" applyAlignment="1">
      <alignment horizontal="center"/>
      <protection/>
    </xf>
    <xf numFmtId="0" fontId="14" fillId="0" borderId="0" xfId="53" applyFont="1" applyFill="1">
      <alignment/>
      <protection/>
    </xf>
    <xf numFmtId="0" fontId="14" fillId="0" borderId="0" xfId="53" applyFont="1" applyFill="1" applyAlignment="1">
      <alignment/>
      <protection/>
    </xf>
    <xf numFmtId="0" fontId="15" fillId="0" borderId="0" xfId="53" applyFont="1" applyAlignment="1">
      <alignment horizontal="right" wrapText="1"/>
      <protection/>
    </xf>
    <xf numFmtId="0" fontId="16" fillId="0" borderId="0" xfId="53" applyFont="1" applyAlignment="1">
      <alignment horizontal="right" wrapText="1"/>
      <protection/>
    </xf>
    <xf numFmtId="0" fontId="16" fillId="0" borderId="0" xfId="53" applyFont="1" applyAlignment="1">
      <alignment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6" fillId="0" borderId="10" xfId="53" applyFont="1" applyBorder="1" applyAlignment="1">
      <alignment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6" fillId="0" borderId="11" xfId="53" applyFont="1" applyFill="1" applyBorder="1" applyAlignment="1">
      <alignment textRotation="90"/>
      <protection/>
    </xf>
    <xf numFmtId="0" fontId="16" fillId="0" borderId="11" xfId="53" applyNumberFormat="1" applyFont="1" applyFill="1" applyBorder="1" applyAlignment="1">
      <alignment horizontal="center" vertical="center"/>
      <protection/>
    </xf>
    <xf numFmtId="49" fontId="15" fillId="0" borderId="11" xfId="53" applyNumberFormat="1" applyFont="1" applyFill="1" applyBorder="1" applyAlignment="1">
      <alignment horizontal="center" vertical="center"/>
      <protection/>
    </xf>
    <xf numFmtId="0" fontId="15" fillId="0" borderId="11" xfId="53" applyFont="1" applyFill="1" applyBorder="1" applyAlignment="1">
      <alignment horizontal="center" vertical="center"/>
      <protection/>
    </xf>
    <xf numFmtId="0" fontId="15" fillId="0" borderId="12" xfId="53" applyFont="1" applyFill="1" applyBorder="1" applyAlignment="1">
      <alignment vertical="center"/>
      <protection/>
    </xf>
    <xf numFmtId="4" fontId="15" fillId="0" borderId="11" xfId="53" applyNumberFormat="1" applyFont="1" applyFill="1" applyBorder="1" applyAlignment="1">
      <alignment horizontal="center" vertical="center"/>
      <protection/>
    </xf>
    <xf numFmtId="173" fontId="16" fillId="0" borderId="11" xfId="53" applyNumberFormat="1" applyFont="1" applyFill="1" applyBorder="1" applyAlignment="1">
      <alignment horizontal="center" vertical="center"/>
      <protection/>
    </xf>
    <xf numFmtId="49" fontId="16" fillId="0" borderId="11" xfId="53" applyNumberFormat="1" applyFont="1" applyFill="1" applyBorder="1" applyAlignment="1">
      <alignment horizontal="center" vertical="center"/>
      <protection/>
    </xf>
    <xf numFmtId="0" fontId="16" fillId="0" borderId="12" xfId="53" applyFont="1" applyFill="1" applyBorder="1" applyAlignment="1">
      <alignment vertical="center" wrapText="1"/>
      <protection/>
    </xf>
    <xf numFmtId="4" fontId="16" fillId="0" borderId="11" xfId="53" applyNumberFormat="1" applyFont="1" applyFill="1" applyBorder="1" applyAlignment="1">
      <alignment horizontal="center" vertical="center"/>
      <protection/>
    </xf>
    <xf numFmtId="0" fontId="15" fillId="0" borderId="12" xfId="53" applyFont="1" applyFill="1" applyBorder="1" applyAlignment="1">
      <alignment vertical="center" wrapText="1"/>
      <protection/>
    </xf>
    <xf numFmtId="49" fontId="16" fillId="0" borderId="13" xfId="53" applyNumberFormat="1" applyFont="1" applyFill="1" applyBorder="1" applyAlignment="1">
      <alignment horizontal="center" vertical="center"/>
      <protection/>
    </xf>
    <xf numFmtId="0" fontId="15" fillId="0" borderId="14" xfId="53" applyFont="1" applyFill="1" applyBorder="1" applyAlignment="1">
      <alignment vertical="center" wrapText="1"/>
      <protection/>
    </xf>
    <xf numFmtId="4" fontId="15" fillId="0" borderId="13" xfId="53" applyNumberFormat="1" applyFont="1" applyFill="1" applyBorder="1" applyAlignment="1">
      <alignment horizontal="center" vertical="center"/>
      <protection/>
    </xf>
    <xf numFmtId="173" fontId="15" fillId="0" borderId="11" xfId="53" applyNumberFormat="1" applyFont="1" applyFill="1" applyBorder="1" applyAlignment="1">
      <alignment horizontal="center" vertical="center"/>
      <protection/>
    </xf>
    <xf numFmtId="0" fontId="16" fillId="0" borderId="14" xfId="53" applyFont="1" applyFill="1" applyBorder="1" applyAlignment="1">
      <alignment vertical="center" wrapText="1"/>
      <protection/>
    </xf>
    <xf numFmtId="4" fontId="16" fillId="0" borderId="13" xfId="53" applyNumberFormat="1" applyFont="1" applyFill="1" applyBorder="1" applyAlignment="1">
      <alignment horizontal="center" vertical="center"/>
      <protection/>
    </xf>
    <xf numFmtId="49" fontId="15" fillId="0" borderId="13" xfId="53" applyNumberFormat="1" applyFont="1" applyFill="1" applyBorder="1" applyAlignment="1">
      <alignment horizontal="center" vertical="center"/>
      <protection/>
    </xf>
    <xf numFmtId="49" fontId="15" fillId="0" borderId="14" xfId="53" applyNumberFormat="1" applyFont="1" applyFill="1" applyBorder="1" applyAlignment="1">
      <alignment vertical="center"/>
      <protection/>
    </xf>
    <xf numFmtId="49" fontId="15" fillId="0" borderId="12" xfId="53" applyNumberFormat="1" applyFont="1" applyFill="1" applyBorder="1" applyAlignment="1">
      <alignment vertical="center" wrapText="1"/>
      <protection/>
    </xf>
    <xf numFmtId="0" fontId="15" fillId="0" borderId="0" xfId="53" applyFont="1" applyAlignment="1">
      <alignment wrapText="1"/>
      <protection/>
    </xf>
    <xf numFmtId="49" fontId="16" fillId="0" borderId="12" xfId="53" applyNumberFormat="1" applyFont="1" applyFill="1" applyBorder="1" applyAlignment="1">
      <alignment vertical="center" wrapText="1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1" xfId="53" applyFont="1" applyBorder="1" applyAlignment="1">
      <alignment vertical="top" wrapText="1"/>
      <protection/>
    </xf>
    <xf numFmtId="0" fontId="16" fillId="0" borderId="11" xfId="53" applyFont="1" applyBorder="1" applyAlignment="1">
      <alignment vertical="top" wrapText="1"/>
      <protection/>
    </xf>
    <xf numFmtId="0" fontId="16" fillId="0" borderId="12" xfId="53" applyFont="1" applyBorder="1" applyAlignment="1">
      <alignment vertical="top" wrapText="1"/>
      <protection/>
    </xf>
    <xf numFmtId="0" fontId="15" fillId="0" borderId="11" xfId="53" applyFont="1" applyBorder="1" applyAlignment="1">
      <alignment vertical="center" wrapText="1"/>
      <protection/>
    </xf>
    <xf numFmtId="0" fontId="16" fillId="0" borderId="11" xfId="53" applyFont="1" applyBorder="1" applyAlignment="1">
      <alignment vertical="center" wrapText="1"/>
      <protection/>
    </xf>
    <xf numFmtId="0" fontId="15" fillId="0" borderId="11" xfId="53" applyFont="1" applyFill="1" applyBorder="1">
      <alignment/>
      <protection/>
    </xf>
    <xf numFmtId="0" fontId="15" fillId="0" borderId="11" xfId="53" applyFont="1" applyFill="1" applyBorder="1" applyAlignment="1">
      <alignment/>
      <protection/>
    </xf>
    <xf numFmtId="0" fontId="16" fillId="0" borderId="11" xfId="53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 vertical="center"/>
    </xf>
    <xf numFmtId="0" fontId="16" fillId="0" borderId="0" xfId="54" applyFont="1" applyAlignment="1">
      <alignment horizontal="center"/>
      <protection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49" fontId="16" fillId="0" borderId="0" xfId="54" applyNumberFormat="1" applyFont="1" applyAlignment="1">
      <alignment horizontal="center"/>
      <protection/>
    </xf>
    <xf numFmtId="0" fontId="15" fillId="0" borderId="11" xfId="54" applyFont="1" applyBorder="1" applyAlignment="1">
      <alignment horizontal="center" vertical="center" wrapText="1"/>
      <protection/>
    </xf>
    <xf numFmtId="49" fontId="15" fillId="0" borderId="11" xfId="54" applyNumberFormat="1" applyFont="1" applyBorder="1" applyAlignment="1">
      <alignment horizontal="center" vertical="center" wrapText="1"/>
      <protection/>
    </xf>
    <xf numFmtId="0" fontId="16" fillId="0" borderId="11" xfId="54" applyFont="1" applyBorder="1" applyAlignment="1">
      <alignment horizontal="center"/>
      <protection/>
    </xf>
    <xf numFmtId="0" fontId="15" fillId="0" borderId="11" xfId="54" applyFont="1" applyBorder="1" applyAlignment="1">
      <alignment/>
      <protection/>
    </xf>
    <xf numFmtId="49" fontId="15" fillId="0" borderId="11" xfId="54" applyNumberFormat="1" applyFont="1" applyBorder="1" applyAlignment="1">
      <alignment horizontal="center"/>
      <protection/>
    </xf>
    <xf numFmtId="4" fontId="15" fillId="0" borderId="11" xfId="54" applyNumberFormat="1" applyFont="1" applyBorder="1" applyAlignment="1">
      <alignment horizontal="center"/>
      <protection/>
    </xf>
    <xf numFmtId="0" fontId="15" fillId="0" borderId="11" xfId="54" applyFont="1" applyBorder="1" applyAlignment="1">
      <alignment wrapText="1"/>
      <protection/>
    </xf>
    <xf numFmtId="0" fontId="16" fillId="0" borderId="11" xfId="54" applyFont="1" applyBorder="1" applyAlignment="1">
      <alignment wrapText="1"/>
      <protection/>
    </xf>
    <xf numFmtId="49" fontId="16" fillId="0" borderId="11" xfId="54" applyNumberFormat="1" applyFont="1" applyBorder="1" applyAlignment="1">
      <alignment horizontal="center"/>
      <protection/>
    </xf>
    <xf numFmtId="4" fontId="16" fillId="0" borderId="11" xfId="54" applyNumberFormat="1" applyFont="1" applyBorder="1" applyAlignment="1">
      <alignment horizontal="center"/>
      <protection/>
    </xf>
    <xf numFmtId="0" fontId="16" fillId="0" borderId="11" xfId="54" applyFont="1" applyBorder="1" applyAlignme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53" applyFont="1" applyAlignment="1">
      <alignment horizontal="left" wrapText="1"/>
      <protection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173" fontId="15" fillId="0" borderId="11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173" fontId="16" fillId="0" borderId="11" xfId="0" applyNumberFormat="1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left" vertical="center" wrapText="1"/>
    </xf>
    <xf numFmtId="172" fontId="15" fillId="0" borderId="11" xfId="0" applyNumberFormat="1" applyFont="1" applyBorder="1" applyAlignment="1">
      <alignment horizontal="left" vertical="center" wrapText="1"/>
    </xf>
    <xf numFmtId="2" fontId="15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49" fontId="15" fillId="0" borderId="11" xfId="0" applyNumberFormat="1" applyFont="1" applyBorder="1" applyAlignment="1">
      <alignment horizontal="left"/>
    </xf>
    <xf numFmtId="49" fontId="15" fillId="0" borderId="11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173" fontId="15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173" fontId="18" fillId="0" borderId="11" xfId="0" applyNumberFormat="1" applyFont="1" applyBorder="1" applyAlignment="1">
      <alignment horizontal="center"/>
    </xf>
    <xf numFmtId="0" fontId="16" fillId="0" borderId="0" xfId="55" applyFont="1">
      <alignment/>
      <protection/>
    </xf>
    <xf numFmtId="0" fontId="15" fillId="0" borderId="0" xfId="55" applyFont="1">
      <alignment/>
      <protection/>
    </xf>
    <xf numFmtId="49" fontId="16" fillId="0" borderId="11" xfId="53" applyNumberFormat="1" applyFont="1" applyFill="1" applyBorder="1" applyAlignment="1">
      <alignment vertical="center" wrapText="1"/>
      <protection/>
    </xf>
    <xf numFmtId="0" fontId="16" fillId="0" borderId="15" xfId="0" applyFont="1" applyBorder="1" applyAlignment="1">
      <alignment wrapText="1"/>
    </xf>
    <xf numFmtId="49" fontId="3" fillId="0" borderId="11" xfId="53" applyNumberFormat="1" applyFont="1" applyFill="1" applyBorder="1" applyAlignment="1">
      <alignment vertical="center" wrapText="1"/>
      <protection/>
    </xf>
    <xf numFmtId="0" fontId="16" fillId="0" borderId="11" xfId="0" applyFont="1" applyBorder="1" applyAlignment="1">
      <alignment wrapText="1"/>
    </xf>
    <xf numFmtId="0" fontId="16" fillId="0" borderId="16" xfId="0" applyFont="1" applyBorder="1" applyAlignment="1">
      <alignment wrapText="1"/>
    </xf>
    <xf numFmtId="0" fontId="15" fillId="0" borderId="17" xfId="0" applyFont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2" fontId="15" fillId="33" borderId="11" xfId="54" applyNumberFormat="1" applyFont="1" applyFill="1" applyBorder="1" applyAlignment="1">
      <alignment horizontal="left" vertical="center" wrapText="1"/>
      <protection/>
    </xf>
    <xf numFmtId="2" fontId="16" fillId="33" borderId="11" xfId="54" applyNumberFormat="1" applyFont="1" applyFill="1" applyBorder="1" applyAlignment="1">
      <alignment horizontal="left" vertical="center" wrapText="1"/>
      <protection/>
    </xf>
    <xf numFmtId="0" fontId="57" fillId="0" borderId="18" xfId="0" applyNumberFormat="1" applyFont="1" applyFill="1" applyBorder="1" applyAlignment="1" quotePrefix="1">
      <alignment horizontal="left" vertical="top" wrapText="1"/>
    </xf>
    <xf numFmtId="49" fontId="16" fillId="0" borderId="0" xfId="54" applyNumberFormat="1" applyFont="1" applyFill="1">
      <alignment/>
      <protection/>
    </xf>
    <xf numFmtId="49" fontId="20" fillId="0" borderId="0" xfId="54" applyNumberFormat="1" applyFont="1" applyFill="1">
      <alignment/>
      <protection/>
    </xf>
    <xf numFmtId="0" fontId="10" fillId="0" borderId="0" xfId="0" applyFont="1" applyAlignment="1">
      <alignment horizontal="left"/>
    </xf>
    <xf numFmtId="2" fontId="7" fillId="0" borderId="0" xfId="54" applyNumberFormat="1" applyFont="1" applyAlignment="1">
      <alignment horizontal="center"/>
      <protection/>
    </xf>
    <xf numFmtId="0" fontId="21" fillId="0" borderId="0" xfId="0" applyFont="1" applyAlignment="1">
      <alignment horizontal="left"/>
    </xf>
    <xf numFmtId="186" fontId="15" fillId="0" borderId="0" xfId="54" applyNumberFormat="1" applyFont="1" applyFill="1" applyAlignment="1">
      <alignment horizontal="center" wrapText="1"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Alignment="1">
      <alignment horizontal="left" vertical="center"/>
      <protection/>
    </xf>
    <xf numFmtId="0" fontId="15" fillId="0" borderId="0" xfId="54" applyFont="1" applyFill="1" applyAlignment="1">
      <alignment horizontal="center" vertical="top"/>
      <protection/>
    </xf>
    <xf numFmtId="49" fontId="15" fillId="0" borderId="11" xfId="0" applyNumberFormat="1" applyFont="1" applyFill="1" applyBorder="1" applyAlignment="1">
      <alignment horizontal="center" vertical="center" wrapText="1"/>
    </xf>
    <xf numFmtId="49" fontId="16" fillId="0" borderId="11" xfId="54" applyNumberFormat="1" applyFont="1" applyFill="1" applyBorder="1" applyAlignment="1">
      <alignment horizontal="center" vertical="top" wrapText="1"/>
      <protection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49" fontId="16" fillId="33" borderId="11" xfId="54" applyNumberFormat="1" applyFont="1" applyFill="1" applyBorder="1" applyAlignment="1">
      <alignment horizontal="center" vertical="top" wrapText="1"/>
      <protection/>
    </xf>
    <xf numFmtId="49" fontId="15" fillId="33" borderId="11" xfId="54" applyNumberFormat="1" applyFont="1" applyFill="1" applyBorder="1" applyAlignment="1">
      <alignment horizontal="center" wrapText="1"/>
      <protection/>
    </xf>
    <xf numFmtId="4" fontId="15" fillId="33" borderId="11" xfId="54" applyNumberFormat="1" applyFont="1" applyFill="1" applyBorder="1" applyAlignment="1">
      <alignment horizontal="right" wrapText="1"/>
      <protection/>
    </xf>
    <xf numFmtId="2" fontId="18" fillId="33" borderId="11" xfId="54" applyNumberFormat="1" applyFont="1" applyFill="1" applyBorder="1" applyAlignment="1">
      <alignment horizontal="left" vertical="center" wrapText="1"/>
      <protection/>
    </xf>
    <xf numFmtId="49" fontId="18" fillId="33" borderId="11" xfId="54" applyNumberFormat="1" applyFont="1" applyFill="1" applyBorder="1" applyAlignment="1">
      <alignment horizontal="center" wrapText="1"/>
      <protection/>
    </xf>
    <xf numFmtId="4" fontId="18" fillId="33" borderId="11" xfId="54" applyNumberFormat="1" applyFont="1" applyFill="1" applyBorder="1" applyAlignment="1">
      <alignment horizontal="right" wrapText="1"/>
      <protection/>
    </xf>
    <xf numFmtId="49" fontId="16" fillId="33" borderId="11" xfId="54" applyNumberFormat="1" applyFont="1" applyFill="1" applyBorder="1" applyAlignment="1">
      <alignment horizontal="center" wrapText="1"/>
      <protection/>
    </xf>
    <xf numFmtId="4" fontId="16" fillId="33" borderId="11" xfId="54" applyNumberFormat="1" applyFont="1" applyFill="1" applyBorder="1" applyAlignment="1">
      <alignment horizontal="right" wrapText="1"/>
      <protection/>
    </xf>
    <xf numFmtId="1" fontId="16" fillId="33" borderId="11" xfId="54" applyNumberFormat="1" applyFont="1" applyFill="1" applyBorder="1" applyAlignment="1">
      <alignment horizontal="center" vertical="top" wrapText="1"/>
      <protection/>
    </xf>
    <xf numFmtId="49" fontId="18" fillId="33" borderId="11" xfId="54" applyNumberFormat="1" applyFont="1" applyFill="1" applyBorder="1" applyAlignment="1">
      <alignment horizontal="left" vertical="center" wrapText="1"/>
      <protection/>
    </xf>
    <xf numFmtId="4" fontId="18" fillId="33" borderId="11" xfId="54" applyNumberFormat="1" applyFont="1" applyFill="1" applyBorder="1" applyAlignment="1">
      <alignment wrapText="1"/>
      <protection/>
    </xf>
    <xf numFmtId="0" fontId="57" fillId="0" borderId="11" xfId="0" applyNumberFormat="1" applyFont="1" applyFill="1" applyBorder="1" applyAlignment="1">
      <alignment horizontal="left" vertical="top" wrapText="1"/>
    </xf>
    <xf numFmtId="4" fontId="16" fillId="33" borderId="11" xfId="54" applyNumberFormat="1" applyFont="1" applyFill="1" applyBorder="1" applyAlignment="1">
      <alignment wrapText="1"/>
      <protection/>
    </xf>
    <xf numFmtId="4" fontId="15" fillId="33" borderId="11" xfId="54" applyNumberFormat="1" applyFont="1" applyFill="1" applyBorder="1" applyAlignment="1">
      <alignment wrapText="1"/>
      <protection/>
    </xf>
    <xf numFmtId="173" fontId="16" fillId="33" borderId="11" xfId="54" applyNumberFormat="1" applyFont="1" applyFill="1" applyBorder="1" applyAlignment="1">
      <alignment horizontal="right" wrapText="1"/>
      <protection/>
    </xf>
    <xf numFmtId="49" fontId="15" fillId="33" borderId="11" xfId="54" applyNumberFormat="1" applyFont="1" applyFill="1" applyBorder="1" applyAlignment="1">
      <alignment horizontal="center" vertical="top" wrapText="1"/>
      <protection/>
    </xf>
    <xf numFmtId="171" fontId="15" fillId="33" borderId="11" xfId="64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/>
    </xf>
    <xf numFmtId="4" fontId="16" fillId="0" borderId="11" xfId="54" applyNumberFormat="1" applyFont="1" applyBorder="1" applyAlignment="1">
      <alignment horizontal="right"/>
      <protection/>
    </xf>
    <xf numFmtId="2" fontId="16" fillId="0" borderId="11" xfId="54" applyNumberFormat="1" applyFont="1" applyBorder="1" applyAlignment="1">
      <alignment horizontal="right"/>
      <protection/>
    </xf>
    <xf numFmtId="0" fontId="16" fillId="0" borderId="0" xfId="54" applyFont="1" applyFill="1">
      <alignment/>
      <protection/>
    </xf>
    <xf numFmtId="0" fontId="16" fillId="0" borderId="0" xfId="54" applyFont="1" applyFill="1" applyAlignment="1">
      <alignment horizontal="left" vertical="center"/>
      <protection/>
    </xf>
    <xf numFmtId="0" fontId="16" fillId="0" borderId="0" xfId="0" applyFont="1" applyFill="1" applyAlignment="1">
      <alignment/>
    </xf>
    <xf numFmtId="0" fontId="16" fillId="0" borderId="0" xfId="53" applyFont="1" applyFill="1" applyAlignment="1">
      <alignment horizontal="right"/>
      <protection/>
    </xf>
    <xf numFmtId="0" fontId="16" fillId="0" borderId="0" xfId="56" applyFont="1" applyFill="1" applyAlignment="1">
      <alignment horizontal="right"/>
      <protection/>
    </xf>
    <xf numFmtId="0" fontId="16" fillId="0" borderId="0" xfId="0" applyFont="1" applyFill="1" applyAlignment="1">
      <alignment horizontal="left" vertical="center"/>
    </xf>
    <xf numFmtId="49" fontId="18" fillId="0" borderId="11" xfId="0" applyNumberFormat="1" applyFont="1" applyBorder="1" applyAlignment="1">
      <alignment horizontal="left" vertical="center" wrapText="1"/>
    </xf>
    <xf numFmtId="2" fontId="16" fillId="0" borderId="11" xfId="54" applyNumberFormat="1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5" fillId="0" borderId="11" xfId="0" applyFont="1" applyBorder="1" applyAlignment="1">
      <alignment vertical="center" wrapText="1"/>
    </xf>
    <xf numFmtId="0" fontId="57" fillId="0" borderId="11" xfId="0" applyNumberFormat="1" applyFont="1" applyFill="1" applyBorder="1" applyAlignment="1" quotePrefix="1">
      <alignment horizontal="left" vertical="top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17" xfId="53" applyFont="1" applyFill="1" applyBorder="1" applyAlignment="1">
      <alignment horizontal="center" vertical="center" textRotation="90" wrapText="1"/>
      <protection/>
    </xf>
    <xf numFmtId="0" fontId="16" fillId="0" borderId="13" xfId="53" applyFont="1" applyFill="1" applyBorder="1" applyAlignment="1">
      <alignment horizontal="center" vertical="center" textRotation="90" wrapText="1"/>
      <protection/>
    </xf>
    <xf numFmtId="0" fontId="16" fillId="0" borderId="17" xfId="53" applyFont="1" applyFill="1" applyBorder="1" applyAlignment="1">
      <alignment horizontal="center" vertical="center" wrapText="1"/>
      <protection/>
    </xf>
    <xf numFmtId="0" fontId="16" fillId="0" borderId="19" xfId="53" applyFont="1" applyFill="1" applyBorder="1" applyAlignment="1">
      <alignment horizontal="center" vertical="center" wrapText="1"/>
      <protection/>
    </xf>
    <xf numFmtId="0" fontId="16" fillId="0" borderId="13" xfId="53" applyFont="1" applyFill="1" applyBorder="1" applyAlignment="1">
      <alignment horizontal="center" vertical="center" wrapText="1"/>
      <protection/>
    </xf>
    <xf numFmtId="49" fontId="16" fillId="0" borderId="17" xfId="53" applyNumberFormat="1" applyFont="1" applyFill="1" applyBorder="1" applyAlignment="1" applyProtection="1">
      <alignment horizontal="center" textRotation="90" wrapText="1"/>
      <protection locked="0"/>
    </xf>
    <xf numFmtId="49" fontId="16" fillId="0" borderId="19" xfId="53" applyNumberFormat="1" applyFont="1" applyFill="1" applyBorder="1" applyAlignment="1" applyProtection="1">
      <alignment horizontal="center" textRotation="90" wrapText="1"/>
      <protection locked="0"/>
    </xf>
    <xf numFmtId="49" fontId="16" fillId="0" borderId="13" xfId="53" applyNumberFormat="1" applyFont="1" applyFill="1" applyBorder="1" applyAlignment="1" applyProtection="1">
      <alignment horizontal="center" textRotation="90" wrapText="1"/>
      <protection locked="0"/>
    </xf>
    <xf numFmtId="0" fontId="16" fillId="0" borderId="12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vertical="center"/>
      <protection/>
    </xf>
    <xf numFmtId="0" fontId="16" fillId="0" borderId="21" xfId="53" applyFont="1" applyFill="1" applyBorder="1" applyAlignment="1">
      <alignment horizontal="center" vertical="center"/>
      <protection/>
    </xf>
    <xf numFmtId="0" fontId="16" fillId="0" borderId="17" xfId="53" applyFont="1" applyFill="1" applyBorder="1" applyAlignment="1">
      <alignment textRotation="90" wrapText="1"/>
      <protection/>
    </xf>
    <xf numFmtId="0" fontId="16" fillId="0" borderId="13" xfId="53" applyFont="1" applyFill="1" applyBorder="1" applyAlignment="1">
      <alignment textRotation="90" wrapText="1"/>
      <protection/>
    </xf>
    <xf numFmtId="0" fontId="16" fillId="0" borderId="12" xfId="53" applyFont="1" applyFill="1" applyBorder="1" applyAlignment="1">
      <alignment horizontal="center" vertical="center" wrapText="1"/>
      <protection/>
    </xf>
    <xf numFmtId="0" fontId="16" fillId="0" borderId="20" xfId="53" applyFont="1" applyFill="1" applyBorder="1" applyAlignment="1">
      <alignment horizontal="center" vertical="center" wrapText="1"/>
      <protection/>
    </xf>
    <xf numFmtId="0" fontId="16" fillId="0" borderId="21" xfId="53" applyFont="1" applyFill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left" wrapText="1"/>
      <protection/>
    </xf>
    <xf numFmtId="0" fontId="19" fillId="0" borderId="0" xfId="53" applyFont="1" applyFill="1" applyAlignment="1">
      <alignment horizontal="left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left" vertical="center" wrapText="1"/>
      <protection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53" applyFont="1" applyFill="1" applyAlignment="1">
      <alignment horizontal="left"/>
      <protection/>
    </xf>
    <xf numFmtId="49" fontId="16" fillId="33" borderId="11" xfId="54" applyNumberFormat="1" applyFont="1" applyFill="1" applyBorder="1" applyAlignment="1">
      <alignment horizontal="center" wrapText="1"/>
      <protection/>
    </xf>
    <xf numFmtId="49" fontId="18" fillId="33" borderId="11" xfId="54" applyNumberFormat="1" applyFont="1" applyFill="1" applyBorder="1" applyAlignment="1">
      <alignment horizontal="center" wrapText="1"/>
      <protection/>
    </xf>
    <xf numFmtId="49" fontId="15" fillId="33" borderId="11" xfId="54" applyNumberFormat="1" applyFont="1" applyFill="1" applyBorder="1" applyAlignment="1">
      <alignment horizontal="center" wrapText="1"/>
      <protection/>
    </xf>
    <xf numFmtId="0" fontId="16" fillId="0" borderId="0" xfId="54" applyFont="1" applyFill="1" applyAlignment="1">
      <alignment horizontal="center"/>
      <protection/>
    </xf>
    <xf numFmtId="186" fontId="15" fillId="0" borderId="0" xfId="54" applyNumberFormat="1" applyFont="1" applyFill="1" applyAlignment="1">
      <alignment horizontal="center" wrapText="1"/>
      <protection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wrapText="1"/>
    </xf>
    <xf numFmtId="49" fontId="15" fillId="0" borderId="11" xfId="54" applyNumberFormat="1" applyFont="1" applyFill="1" applyBorder="1" applyAlignment="1">
      <alignment horizontal="center" vertical="center"/>
      <protection/>
    </xf>
    <xf numFmtId="49" fontId="15" fillId="0" borderId="11" xfId="0" applyNumberFormat="1" applyFont="1" applyFill="1" applyBorder="1" applyAlignment="1">
      <alignment horizontal="center" vertical="center" textRotation="90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6" fillId="0" borderId="11" xfId="54" applyNumberFormat="1" applyFont="1" applyFill="1" applyBorder="1" applyAlignment="1">
      <alignment horizontal="center" vertical="center" wrapText="1"/>
      <protection/>
    </xf>
    <xf numFmtId="49" fontId="16" fillId="0" borderId="0" xfId="54" applyNumberFormat="1" applyFont="1" applyFill="1" applyAlignment="1">
      <alignment horizontal="left" vertical="center" wrapText="1"/>
      <protection/>
    </xf>
    <xf numFmtId="0" fontId="15" fillId="0" borderId="0" xfId="55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6" fillId="0" borderId="0" xfId="54" applyFont="1" applyAlignment="1">
      <alignment horizontal="left"/>
      <protection/>
    </xf>
    <xf numFmtId="0" fontId="15" fillId="0" borderId="0" xfId="54" applyFont="1" applyAlignment="1">
      <alignment horizontal="center" wrapText="1"/>
      <protection/>
    </xf>
    <xf numFmtId="49" fontId="16" fillId="0" borderId="0" xfId="54" applyNumberFormat="1" applyFont="1" applyAlignment="1">
      <alignment horizontal="left" vertical="center" wrapText="1"/>
      <protection/>
    </xf>
    <xf numFmtId="0" fontId="0" fillId="0" borderId="0" xfId="53" applyFont="1" applyAlignment="1">
      <alignment horizontal="left" wrapText="1"/>
      <protection/>
    </xf>
    <xf numFmtId="0" fontId="3" fillId="0" borderId="0" xfId="0" applyFont="1" applyAlignment="1">
      <alignment horizontal="left"/>
    </xf>
    <xf numFmtId="0" fontId="10" fillId="0" borderId="0" xfId="53" applyFont="1" applyAlignment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zoomScalePageLayoutView="0" workbookViewId="0" topLeftCell="A1">
      <selection activeCell="L4" sqref="L4"/>
    </sheetView>
  </sheetViews>
  <sheetFormatPr defaultColWidth="9.140625" defaultRowHeight="12.75"/>
  <cols>
    <col min="12" max="12" width="11.00390625" style="0" customWidth="1"/>
  </cols>
  <sheetData>
    <row r="2" spans="3:10" ht="23.25">
      <c r="C2" s="24" t="s">
        <v>118</v>
      </c>
      <c r="D2" s="24"/>
      <c r="E2" s="24"/>
      <c r="F2" s="24"/>
      <c r="G2" s="24"/>
      <c r="H2" s="25"/>
      <c r="I2" s="25"/>
      <c r="J2" s="25"/>
    </row>
    <row r="3" spans="3:10" ht="24.75" customHeight="1">
      <c r="C3" s="171" t="s">
        <v>119</v>
      </c>
      <c r="D3" s="171"/>
      <c r="E3" s="171"/>
      <c r="F3" s="171"/>
      <c r="G3" s="171"/>
      <c r="H3" s="171"/>
      <c r="I3" s="171"/>
      <c r="J3" s="171"/>
    </row>
    <row r="4" spans="3:10" ht="26.25" customHeight="1">
      <c r="C4" s="171" t="s">
        <v>120</v>
      </c>
      <c r="D4" s="171"/>
      <c r="E4" s="171"/>
      <c r="F4" s="171"/>
      <c r="G4" s="171"/>
      <c r="H4" s="171"/>
      <c r="I4" s="171"/>
      <c r="J4" s="171"/>
    </row>
    <row r="6" spans="3:10" ht="57.75" customHeight="1">
      <c r="C6" s="172" t="s">
        <v>121</v>
      </c>
      <c r="D6" s="172"/>
      <c r="E6" s="172"/>
      <c r="F6" s="172"/>
      <c r="G6" s="172"/>
      <c r="H6" s="172"/>
      <c r="I6" s="172"/>
      <c r="J6" s="172"/>
    </row>
    <row r="7" spans="1:11" ht="31.5" customHeight="1">
      <c r="A7" s="23" t="s">
        <v>133</v>
      </c>
      <c r="K7" s="23" t="s">
        <v>134</v>
      </c>
    </row>
    <row r="9" spans="2:11" ht="34.5" customHeight="1">
      <c r="B9" s="170" t="s">
        <v>122</v>
      </c>
      <c r="C9" s="170"/>
      <c r="D9" s="170"/>
      <c r="E9" s="170"/>
      <c r="F9" s="170"/>
      <c r="G9" s="170"/>
      <c r="H9" s="170"/>
      <c r="I9" s="170"/>
      <c r="J9" s="170"/>
      <c r="K9" s="170"/>
    </row>
    <row r="10" spans="2:11" ht="27" customHeight="1">
      <c r="B10" s="170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</row>
    <row r="11" spans="2:11" ht="25.5" customHeight="1">
      <c r="B11" s="170" t="s">
        <v>132</v>
      </c>
      <c r="C11" s="170"/>
      <c r="D11" s="170"/>
      <c r="E11" s="170"/>
      <c r="F11" s="170"/>
      <c r="G11" s="170"/>
      <c r="H11" s="170"/>
      <c r="I11" s="170"/>
      <c r="J11" s="170"/>
      <c r="K11" s="170"/>
    </row>
    <row r="14" ht="62.25" customHeight="1"/>
    <row r="15" spans="1:12" ht="30.75" customHeight="1">
      <c r="A15" s="168" t="s">
        <v>136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 ht="24.75" customHeight="1">
      <c r="A16" s="169" t="s">
        <v>135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</row>
    <row r="17" spans="1:12" ht="32.25" customHeight="1">
      <c r="A17" s="168" t="s">
        <v>137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</row>
    <row r="18" spans="1:12" ht="31.5" customHeight="1">
      <c r="A18" s="168" t="s">
        <v>138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</row>
    <row r="19" spans="1:12" ht="23.25" customHeight="1">
      <c r="A19" s="168" t="s">
        <v>139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</row>
    <row r="20" spans="1:12" ht="28.5" customHeight="1">
      <c r="A20" s="168" t="s">
        <v>140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</row>
    <row r="21" spans="1:12" ht="24" customHeight="1">
      <c r="A21" s="168" t="s">
        <v>141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</row>
    <row r="22" spans="1:12" ht="21.75" customHeight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</row>
    <row r="24" spans="1:10" ht="83.25" customHeight="1">
      <c r="A24" s="23" t="s">
        <v>125</v>
      </c>
      <c r="I24" s="23"/>
      <c r="J24" s="23" t="s">
        <v>124</v>
      </c>
    </row>
  </sheetData>
  <sheetProtection/>
  <mergeCells count="14">
    <mergeCell ref="A17:L17"/>
    <mergeCell ref="A18:L18"/>
    <mergeCell ref="A20:L20"/>
    <mergeCell ref="A19:L19"/>
    <mergeCell ref="A21:L21"/>
    <mergeCell ref="A22:L22"/>
    <mergeCell ref="A15:L15"/>
    <mergeCell ref="A16:L16"/>
    <mergeCell ref="B11:K11"/>
    <mergeCell ref="C3:J3"/>
    <mergeCell ref="C4:J4"/>
    <mergeCell ref="C6:J6"/>
    <mergeCell ref="B9:K9"/>
    <mergeCell ref="B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L6" sqref="L6"/>
    </sheetView>
  </sheetViews>
  <sheetFormatPr defaultColWidth="9.140625" defaultRowHeight="12.75"/>
  <cols>
    <col min="1" max="1" width="4.57421875" style="14" customWidth="1"/>
    <col min="2" max="2" width="6.00390625" style="13" customWidth="1"/>
    <col min="3" max="3" width="5.28125" style="13" customWidth="1"/>
    <col min="4" max="4" width="4.7109375" style="13" customWidth="1"/>
    <col min="5" max="5" width="6.140625" style="13" customWidth="1"/>
    <col min="6" max="6" width="6.28125" style="13" customWidth="1"/>
    <col min="7" max="7" width="7.00390625" style="13" customWidth="1"/>
    <col min="8" max="8" width="10.140625" style="13" customWidth="1"/>
    <col min="9" max="9" width="21.8515625" style="13" customWidth="1"/>
    <col min="10" max="10" width="60.7109375" style="12" customWidth="1"/>
    <col min="11" max="11" width="18.421875" style="11" customWidth="1"/>
    <col min="12" max="12" width="15.8515625" style="10" customWidth="1"/>
    <col min="13" max="13" width="15.28125" style="10" customWidth="1"/>
    <col min="14" max="16384" width="9.140625" style="9" customWidth="1"/>
  </cols>
  <sheetData>
    <row r="1" spans="1:13" ht="15.75">
      <c r="A1" s="30"/>
      <c r="B1" s="31"/>
      <c r="C1" s="31"/>
      <c r="D1" s="31"/>
      <c r="E1" s="31"/>
      <c r="F1" s="31"/>
      <c r="G1" s="31"/>
      <c r="H1" s="31"/>
      <c r="I1" s="31"/>
      <c r="J1" s="32"/>
      <c r="K1" s="33"/>
      <c r="L1" s="34"/>
      <c r="M1" s="34"/>
    </row>
    <row r="2" spans="1:13" ht="21" customHeight="1">
      <c r="A2" s="30"/>
      <c r="B2" s="31"/>
      <c r="C2" s="31"/>
      <c r="D2" s="31"/>
      <c r="E2" s="31"/>
      <c r="F2" s="31"/>
      <c r="G2" s="31"/>
      <c r="H2" s="31"/>
      <c r="I2" s="31"/>
      <c r="J2" s="32"/>
      <c r="K2" s="191" t="s">
        <v>339</v>
      </c>
      <c r="L2" s="191"/>
      <c r="M2" s="191"/>
    </row>
    <row r="3" spans="1:13" ht="21" customHeight="1">
      <c r="A3" s="30"/>
      <c r="B3" s="31"/>
      <c r="C3" s="31"/>
      <c r="D3" s="31"/>
      <c r="E3" s="31"/>
      <c r="F3" s="31"/>
      <c r="G3" s="31"/>
      <c r="H3" s="31"/>
      <c r="I3" s="31"/>
      <c r="J3" s="32"/>
      <c r="K3" s="194" t="s">
        <v>516</v>
      </c>
      <c r="L3" s="194"/>
      <c r="M3" s="194"/>
    </row>
    <row r="4" spans="1:13" ht="21.75" customHeight="1">
      <c r="A4" s="30"/>
      <c r="B4" s="31"/>
      <c r="C4" s="31"/>
      <c r="D4" s="31"/>
      <c r="E4" s="31"/>
      <c r="F4" s="31"/>
      <c r="G4" s="31"/>
      <c r="H4" s="31"/>
      <c r="I4" s="31"/>
      <c r="J4" s="32"/>
      <c r="K4" s="194"/>
      <c r="L4" s="194"/>
      <c r="M4" s="194"/>
    </row>
    <row r="5" spans="1:13" ht="18.75" customHeight="1">
      <c r="A5" s="30"/>
      <c r="B5" s="31"/>
      <c r="C5" s="31"/>
      <c r="D5" s="31"/>
      <c r="E5" s="31"/>
      <c r="F5" s="31"/>
      <c r="G5" s="31"/>
      <c r="H5" s="31"/>
      <c r="I5" s="31"/>
      <c r="J5" s="32"/>
      <c r="K5" s="192"/>
      <c r="L5" s="192"/>
      <c r="M5" s="192"/>
    </row>
    <row r="6" spans="1:13" ht="26.25" customHeight="1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35"/>
      <c r="L6" s="35"/>
      <c r="M6" s="35"/>
    </row>
    <row r="7" spans="1:13" ht="22.5" customHeight="1">
      <c r="A7" s="193" t="s">
        <v>335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</row>
    <row r="8" spans="1:13" ht="50.25" customHeight="1">
      <c r="A8" s="36"/>
      <c r="B8" s="37"/>
      <c r="C8" s="37"/>
      <c r="D8" s="37"/>
      <c r="E8" s="37"/>
      <c r="F8" s="37"/>
      <c r="G8" s="37"/>
      <c r="H8" s="37"/>
      <c r="I8" s="190"/>
      <c r="J8" s="190"/>
      <c r="K8" s="38"/>
      <c r="L8" s="38"/>
      <c r="M8" s="38"/>
    </row>
    <row r="9" spans="1:13" ht="17.25" customHeight="1">
      <c r="A9" s="179" t="s">
        <v>26</v>
      </c>
      <c r="B9" s="182" t="s">
        <v>84</v>
      </c>
      <c r="C9" s="183"/>
      <c r="D9" s="183"/>
      <c r="E9" s="183"/>
      <c r="F9" s="183"/>
      <c r="G9" s="183"/>
      <c r="H9" s="183"/>
      <c r="I9" s="184"/>
      <c r="J9" s="176" t="s">
        <v>83</v>
      </c>
      <c r="K9" s="176" t="s">
        <v>7</v>
      </c>
      <c r="L9" s="176" t="s">
        <v>24</v>
      </c>
      <c r="M9" s="176" t="s">
        <v>25</v>
      </c>
    </row>
    <row r="10" spans="1:13" ht="21.75" customHeight="1">
      <c r="A10" s="180"/>
      <c r="B10" s="185" t="s">
        <v>82</v>
      </c>
      <c r="C10" s="187" t="s">
        <v>81</v>
      </c>
      <c r="D10" s="188"/>
      <c r="E10" s="188"/>
      <c r="F10" s="188"/>
      <c r="G10" s="189"/>
      <c r="H10" s="185" t="s">
        <v>80</v>
      </c>
      <c r="I10" s="174" t="s">
        <v>79</v>
      </c>
      <c r="J10" s="177"/>
      <c r="K10" s="177"/>
      <c r="L10" s="177"/>
      <c r="M10" s="177"/>
    </row>
    <row r="11" spans="1:13" ht="117" customHeight="1">
      <c r="A11" s="181"/>
      <c r="B11" s="186"/>
      <c r="C11" s="39" t="s">
        <v>78</v>
      </c>
      <c r="D11" s="39" t="s">
        <v>77</v>
      </c>
      <c r="E11" s="39" t="s">
        <v>76</v>
      </c>
      <c r="F11" s="39" t="s">
        <v>75</v>
      </c>
      <c r="G11" s="39" t="s">
        <v>74</v>
      </c>
      <c r="H11" s="186"/>
      <c r="I11" s="175"/>
      <c r="J11" s="178"/>
      <c r="K11" s="178"/>
      <c r="L11" s="178"/>
      <c r="M11" s="178"/>
    </row>
    <row r="12" spans="1:13" ht="24" customHeight="1">
      <c r="A12" s="40" t="s">
        <v>61</v>
      </c>
      <c r="B12" s="41" t="s">
        <v>47</v>
      </c>
      <c r="C12" s="42">
        <v>1</v>
      </c>
      <c r="D12" s="41" t="s">
        <v>46</v>
      </c>
      <c r="E12" s="41" t="s">
        <v>46</v>
      </c>
      <c r="F12" s="41" t="s">
        <v>47</v>
      </c>
      <c r="G12" s="41" t="s">
        <v>46</v>
      </c>
      <c r="H12" s="41" t="s">
        <v>45</v>
      </c>
      <c r="I12" s="41" t="s">
        <v>47</v>
      </c>
      <c r="J12" s="43" t="s">
        <v>73</v>
      </c>
      <c r="K12" s="44">
        <f>K13+K24+K30+K18+K33</f>
        <v>166730</v>
      </c>
      <c r="L12" s="44">
        <f>L13+L24+L30+L18+L33</f>
        <v>131221.43</v>
      </c>
      <c r="M12" s="45">
        <f aca="true" t="shared" si="0" ref="M12:M56">L12/K12*100</f>
        <v>78.7029508786661</v>
      </c>
    </row>
    <row r="13" spans="1:13" ht="20.25" customHeight="1">
      <c r="A13" s="40">
        <f>A12+1</f>
        <v>2</v>
      </c>
      <c r="B13" s="42">
        <v>182</v>
      </c>
      <c r="C13" s="42">
        <v>1</v>
      </c>
      <c r="D13" s="41" t="s">
        <v>56</v>
      </c>
      <c r="E13" s="41" t="s">
        <v>46</v>
      </c>
      <c r="F13" s="41" t="s">
        <v>47</v>
      </c>
      <c r="G13" s="41" t="s">
        <v>46</v>
      </c>
      <c r="H13" s="41" t="s">
        <v>45</v>
      </c>
      <c r="I13" s="41" t="s">
        <v>47</v>
      </c>
      <c r="J13" s="43" t="s">
        <v>72</v>
      </c>
      <c r="K13" s="44">
        <f>K14</f>
        <v>34630</v>
      </c>
      <c r="L13" s="44">
        <f>L14</f>
        <v>34216.240000000005</v>
      </c>
      <c r="M13" s="45">
        <f t="shared" si="0"/>
        <v>98.80519780537108</v>
      </c>
    </row>
    <row r="14" spans="1:13" ht="20.25" customHeight="1">
      <c r="A14" s="40">
        <f aca="true" t="shared" si="1" ref="A14:A55">A13+1</f>
        <v>3</v>
      </c>
      <c r="B14" s="42">
        <v>182</v>
      </c>
      <c r="C14" s="42">
        <v>1</v>
      </c>
      <c r="D14" s="41" t="s">
        <v>56</v>
      </c>
      <c r="E14" s="41" t="s">
        <v>51</v>
      </c>
      <c r="F14" s="41" t="s">
        <v>47</v>
      </c>
      <c r="G14" s="41" t="s">
        <v>56</v>
      </c>
      <c r="H14" s="41" t="s">
        <v>45</v>
      </c>
      <c r="I14" s="41" t="s">
        <v>65</v>
      </c>
      <c r="J14" s="43" t="s">
        <v>71</v>
      </c>
      <c r="K14" s="44">
        <f>K15+K17</f>
        <v>34630</v>
      </c>
      <c r="L14" s="44">
        <f>L17+L15+L16</f>
        <v>34216.240000000005</v>
      </c>
      <c r="M14" s="45">
        <f t="shared" si="0"/>
        <v>98.80519780537108</v>
      </c>
    </row>
    <row r="15" spans="1:13" ht="63">
      <c r="A15" s="40">
        <f t="shared" si="1"/>
        <v>4</v>
      </c>
      <c r="B15" s="46" t="s">
        <v>63</v>
      </c>
      <c r="C15" s="46" t="s">
        <v>61</v>
      </c>
      <c r="D15" s="46" t="s">
        <v>56</v>
      </c>
      <c r="E15" s="46" t="s">
        <v>51</v>
      </c>
      <c r="F15" s="46" t="s">
        <v>62</v>
      </c>
      <c r="G15" s="46" t="s">
        <v>56</v>
      </c>
      <c r="H15" s="46" t="s">
        <v>45</v>
      </c>
      <c r="I15" s="46" t="s">
        <v>65</v>
      </c>
      <c r="J15" s="47" t="s">
        <v>109</v>
      </c>
      <c r="K15" s="48">
        <v>34630</v>
      </c>
      <c r="L15" s="48">
        <v>33527.3</v>
      </c>
      <c r="M15" s="45">
        <f t="shared" si="0"/>
        <v>96.81576667629224</v>
      </c>
    </row>
    <row r="16" spans="1:13" ht="126" customHeight="1" hidden="1">
      <c r="A16" s="40">
        <f t="shared" si="1"/>
        <v>5</v>
      </c>
      <c r="B16" s="46" t="s">
        <v>63</v>
      </c>
      <c r="C16" s="46" t="s">
        <v>61</v>
      </c>
      <c r="D16" s="46" t="s">
        <v>56</v>
      </c>
      <c r="E16" s="46" t="s">
        <v>51</v>
      </c>
      <c r="F16" s="46" t="s">
        <v>70</v>
      </c>
      <c r="G16" s="46" t="s">
        <v>56</v>
      </c>
      <c r="H16" s="46" t="s">
        <v>45</v>
      </c>
      <c r="I16" s="46" t="s">
        <v>65</v>
      </c>
      <c r="J16" s="47" t="s">
        <v>250</v>
      </c>
      <c r="K16" s="48">
        <v>0</v>
      </c>
      <c r="L16" s="48">
        <v>0</v>
      </c>
      <c r="M16" s="45" t="e">
        <f t="shared" si="0"/>
        <v>#DIV/0!</v>
      </c>
    </row>
    <row r="17" spans="1:13" ht="47.25">
      <c r="A17" s="40">
        <v>5</v>
      </c>
      <c r="B17" s="46" t="s">
        <v>63</v>
      </c>
      <c r="C17" s="46" t="s">
        <v>61</v>
      </c>
      <c r="D17" s="46" t="s">
        <v>56</v>
      </c>
      <c r="E17" s="46" t="s">
        <v>51</v>
      </c>
      <c r="F17" s="46" t="s">
        <v>48</v>
      </c>
      <c r="G17" s="46" t="s">
        <v>56</v>
      </c>
      <c r="H17" s="46" t="s">
        <v>45</v>
      </c>
      <c r="I17" s="46" t="s">
        <v>65</v>
      </c>
      <c r="J17" s="47" t="s">
        <v>110</v>
      </c>
      <c r="K17" s="48"/>
      <c r="L17" s="48">
        <v>688.94</v>
      </c>
      <c r="M17" s="45" t="e">
        <f t="shared" si="0"/>
        <v>#DIV/0!</v>
      </c>
    </row>
    <row r="18" spans="1:13" ht="47.25">
      <c r="A18" s="40">
        <f t="shared" si="1"/>
        <v>6</v>
      </c>
      <c r="B18" s="41" t="s">
        <v>144</v>
      </c>
      <c r="C18" s="41" t="s">
        <v>61</v>
      </c>
      <c r="D18" s="41" t="s">
        <v>43</v>
      </c>
      <c r="E18" s="41" t="s">
        <v>46</v>
      </c>
      <c r="F18" s="41" t="s">
        <v>47</v>
      </c>
      <c r="G18" s="41" t="s">
        <v>46</v>
      </c>
      <c r="H18" s="41" t="s">
        <v>45</v>
      </c>
      <c r="I18" s="41" t="s">
        <v>47</v>
      </c>
      <c r="J18" s="49" t="s">
        <v>145</v>
      </c>
      <c r="K18" s="44">
        <f>K19</f>
        <v>94700</v>
      </c>
      <c r="L18" s="44">
        <f>L19</f>
        <v>84581.79999999999</v>
      </c>
      <c r="M18" s="45">
        <f t="shared" si="0"/>
        <v>89.31552270327349</v>
      </c>
    </row>
    <row r="19" spans="1:13" ht="31.5">
      <c r="A19" s="40">
        <f t="shared" si="1"/>
        <v>7</v>
      </c>
      <c r="B19" s="41" t="s">
        <v>144</v>
      </c>
      <c r="C19" s="41" t="s">
        <v>61</v>
      </c>
      <c r="D19" s="41" t="s">
        <v>43</v>
      </c>
      <c r="E19" s="41" t="s">
        <v>51</v>
      </c>
      <c r="F19" s="41" t="s">
        <v>47</v>
      </c>
      <c r="G19" s="41" t="s">
        <v>46</v>
      </c>
      <c r="H19" s="41" t="s">
        <v>45</v>
      </c>
      <c r="I19" s="41" t="s">
        <v>65</v>
      </c>
      <c r="J19" s="49" t="s">
        <v>146</v>
      </c>
      <c r="K19" s="44">
        <f>K20+K21+K22+K23</f>
        <v>94700</v>
      </c>
      <c r="L19" s="44">
        <f>L20+L21+L22+L23</f>
        <v>84581.79999999999</v>
      </c>
      <c r="M19" s="45">
        <f t="shared" si="0"/>
        <v>89.31552270327349</v>
      </c>
    </row>
    <row r="20" spans="1:13" ht="78.75">
      <c r="A20" s="40">
        <f t="shared" si="1"/>
        <v>8</v>
      </c>
      <c r="B20" s="46" t="s">
        <v>144</v>
      </c>
      <c r="C20" s="46" t="s">
        <v>61</v>
      </c>
      <c r="D20" s="46" t="s">
        <v>43</v>
      </c>
      <c r="E20" s="46" t="s">
        <v>51</v>
      </c>
      <c r="F20" s="46" t="s">
        <v>147</v>
      </c>
      <c r="G20" s="46" t="s">
        <v>56</v>
      </c>
      <c r="H20" s="46" t="s">
        <v>45</v>
      </c>
      <c r="I20" s="46" t="s">
        <v>65</v>
      </c>
      <c r="J20" s="47" t="s">
        <v>148</v>
      </c>
      <c r="K20" s="48">
        <v>43400</v>
      </c>
      <c r="L20" s="48">
        <v>39012.32</v>
      </c>
      <c r="M20" s="45">
        <f t="shared" si="0"/>
        <v>89.89013824884793</v>
      </c>
    </row>
    <row r="21" spans="1:13" ht="110.25">
      <c r="A21" s="40">
        <f t="shared" si="1"/>
        <v>9</v>
      </c>
      <c r="B21" s="46" t="s">
        <v>144</v>
      </c>
      <c r="C21" s="46" t="s">
        <v>61</v>
      </c>
      <c r="D21" s="46" t="s">
        <v>43</v>
      </c>
      <c r="E21" s="46" t="s">
        <v>51</v>
      </c>
      <c r="F21" s="46" t="s">
        <v>149</v>
      </c>
      <c r="G21" s="46" t="s">
        <v>56</v>
      </c>
      <c r="H21" s="46" t="s">
        <v>45</v>
      </c>
      <c r="I21" s="46" t="s">
        <v>65</v>
      </c>
      <c r="J21" s="47" t="s">
        <v>150</v>
      </c>
      <c r="K21" s="48">
        <v>200</v>
      </c>
      <c r="L21" s="48">
        <v>279.05</v>
      </c>
      <c r="M21" s="45">
        <f t="shared" si="0"/>
        <v>139.525</v>
      </c>
    </row>
    <row r="22" spans="1:13" ht="78.75">
      <c r="A22" s="40">
        <f t="shared" si="1"/>
        <v>10</v>
      </c>
      <c r="B22" s="46" t="s">
        <v>144</v>
      </c>
      <c r="C22" s="46" t="s">
        <v>61</v>
      </c>
      <c r="D22" s="46" t="s">
        <v>43</v>
      </c>
      <c r="E22" s="46" t="s">
        <v>51</v>
      </c>
      <c r="F22" s="46" t="s">
        <v>151</v>
      </c>
      <c r="G22" s="46" t="s">
        <v>56</v>
      </c>
      <c r="H22" s="46" t="s">
        <v>45</v>
      </c>
      <c r="I22" s="46" t="s">
        <v>65</v>
      </c>
      <c r="J22" s="47" t="s">
        <v>152</v>
      </c>
      <c r="K22" s="48">
        <v>56700</v>
      </c>
      <c r="L22" s="48">
        <v>52482.53</v>
      </c>
      <c r="M22" s="45">
        <f t="shared" si="0"/>
        <v>92.56178130511464</v>
      </c>
    </row>
    <row r="23" spans="1:13" ht="94.5">
      <c r="A23" s="40">
        <f t="shared" si="1"/>
        <v>11</v>
      </c>
      <c r="B23" s="46" t="s">
        <v>144</v>
      </c>
      <c r="C23" s="46" t="s">
        <v>61</v>
      </c>
      <c r="D23" s="46" t="s">
        <v>43</v>
      </c>
      <c r="E23" s="46" t="s">
        <v>51</v>
      </c>
      <c r="F23" s="46" t="s">
        <v>153</v>
      </c>
      <c r="G23" s="46" t="s">
        <v>56</v>
      </c>
      <c r="H23" s="46" t="s">
        <v>45</v>
      </c>
      <c r="I23" s="46" t="s">
        <v>65</v>
      </c>
      <c r="J23" s="47" t="s">
        <v>154</v>
      </c>
      <c r="K23" s="48">
        <v>-5600</v>
      </c>
      <c r="L23" s="48">
        <v>-7192.1</v>
      </c>
      <c r="M23" s="45">
        <f t="shared" si="0"/>
        <v>128.43035714285716</v>
      </c>
    </row>
    <row r="24" spans="1:13" ht="15.75">
      <c r="A24" s="40">
        <f t="shared" si="1"/>
        <v>12</v>
      </c>
      <c r="B24" s="41" t="s">
        <v>63</v>
      </c>
      <c r="C24" s="41" t="s">
        <v>61</v>
      </c>
      <c r="D24" s="41" t="s">
        <v>42</v>
      </c>
      <c r="E24" s="41" t="s">
        <v>46</v>
      </c>
      <c r="F24" s="41" t="s">
        <v>47</v>
      </c>
      <c r="G24" s="41" t="s">
        <v>46</v>
      </c>
      <c r="H24" s="41" t="s">
        <v>45</v>
      </c>
      <c r="I24" s="41" t="s">
        <v>47</v>
      </c>
      <c r="J24" s="49" t="s">
        <v>69</v>
      </c>
      <c r="K24" s="44">
        <f>K25+K27</f>
        <v>8000</v>
      </c>
      <c r="L24" s="44">
        <f>L25+L27</f>
        <v>4223.39</v>
      </c>
      <c r="M24" s="45">
        <f t="shared" si="0"/>
        <v>52.792375</v>
      </c>
    </row>
    <row r="25" spans="1:13" ht="15.75">
      <c r="A25" s="40">
        <f t="shared" si="1"/>
        <v>13</v>
      </c>
      <c r="B25" s="41" t="s">
        <v>63</v>
      </c>
      <c r="C25" s="41" t="s">
        <v>61</v>
      </c>
      <c r="D25" s="41" t="s">
        <v>42</v>
      </c>
      <c r="E25" s="41" t="s">
        <v>56</v>
      </c>
      <c r="F25" s="41" t="s">
        <v>47</v>
      </c>
      <c r="G25" s="41" t="s">
        <v>46</v>
      </c>
      <c r="H25" s="41" t="s">
        <v>45</v>
      </c>
      <c r="I25" s="41" t="s">
        <v>65</v>
      </c>
      <c r="J25" s="49" t="s">
        <v>111</v>
      </c>
      <c r="K25" s="44">
        <f>K26</f>
        <v>6700</v>
      </c>
      <c r="L25" s="44">
        <f>L26</f>
        <v>2886.76</v>
      </c>
      <c r="M25" s="45">
        <f t="shared" si="0"/>
        <v>43.08597014925373</v>
      </c>
    </row>
    <row r="26" spans="1:13" ht="47.25">
      <c r="A26" s="40">
        <f t="shared" si="1"/>
        <v>14</v>
      </c>
      <c r="B26" s="46" t="s">
        <v>63</v>
      </c>
      <c r="C26" s="46" t="s">
        <v>61</v>
      </c>
      <c r="D26" s="46" t="s">
        <v>42</v>
      </c>
      <c r="E26" s="46" t="s">
        <v>56</v>
      </c>
      <c r="F26" s="46" t="s">
        <v>48</v>
      </c>
      <c r="G26" s="46" t="s">
        <v>0</v>
      </c>
      <c r="H26" s="46" t="s">
        <v>45</v>
      </c>
      <c r="I26" s="46" t="s">
        <v>65</v>
      </c>
      <c r="J26" s="47" t="s">
        <v>112</v>
      </c>
      <c r="K26" s="48">
        <v>6700</v>
      </c>
      <c r="L26" s="48">
        <v>2886.76</v>
      </c>
      <c r="M26" s="45">
        <f t="shared" si="0"/>
        <v>43.08597014925373</v>
      </c>
    </row>
    <row r="27" spans="1:13" ht="15.75">
      <c r="A27" s="40">
        <f t="shared" si="1"/>
        <v>15</v>
      </c>
      <c r="B27" s="41" t="s">
        <v>63</v>
      </c>
      <c r="C27" s="41" t="s">
        <v>61</v>
      </c>
      <c r="D27" s="41" t="s">
        <v>42</v>
      </c>
      <c r="E27" s="41" t="s">
        <v>42</v>
      </c>
      <c r="F27" s="41" t="s">
        <v>47</v>
      </c>
      <c r="G27" s="41" t="s">
        <v>46</v>
      </c>
      <c r="H27" s="41" t="s">
        <v>45</v>
      </c>
      <c r="I27" s="41" t="s">
        <v>65</v>
      </c>
      <c r="J27" s="43" t="s">
        <v>68</v>
      </c>
      <c r="K27" s="44">
        <f>K28</f>
        <v>1300</v>
      </c>
      <c r="L27" s="44">
        <f>L28</f>
        <v>1336.63</v>
      </c>
      <c r="M27" s="45">
        <f t="shared" si="0"/>
        <v>102.81769230769231</v>
      </c>
    </row>
    <row r="28" spans="1:13" ht="26.25" customHeight="1">
      <c r="A28" s="40">
        <f t="shared" si="1"/>
        <v>16</v>
      </c>
      <c r="B28" s="41" t="s">
        <v>63</v>
      </c>
      <c r="C28" s="41" t="s">
        <v>61</v>
      </c>
      <c r="D28" s="41" t="s">
        <v>42</v>
      </c>
      <c r="E28" s="41" t="s">
        <v>42</v>
      </c>
      <c r="F28" s="41" t="s">
        <v>167</v>
      </c>
      <c r="G28" s="41" t="s">
        <v>0</v>
      </c>
      <c r="H28" s="41" t="s">
        <v>45</v>
      </c>
      <c r="I28" s="41" t="s">
        <v>65</v>
      </c>
      <c r="J28" s="49" t="s">
        <v>168</v>
      </c>
      <c r="K28" s="44">
        <f>K29</f>
        <v>1300</v>
      </c>
      <c r="L28" s="44">
        <f>L29</f>
        <v>1336.63</v>
      </c>
      <c r="M28" s="45">
        <f t="shared" si="0"/>
        <v>102.81769230769231</v>
      </c>
    </row>
    <row r="29" spans="1:13" ht="26.25" customHeight="1">
      <c r="A29" s="40">
        <f t="shared" si="1"/>
        <v>17</v>
      </c>
      <c r="B29" s="46" t="s">
        <v>63</v>
      </c>
      <c r="C29" s="46" t="s">
        <v>61</v>
      </c>
      <c r="D29" s="46" t="s">
        <v>42</v>
      </c>
      <c r="E29" s="46" t="s">
        <v>42</v>
      </c>
      <c r="F29" s="46" t="s">
        <v>169</v>
      </c>
      <c r="G29" s="46" t="s">
        <v>0</v>
      </c>
      <c r="H29" s="46" t="s">
        <v>45</v>
      </c>
      <c r="I29" s="46" t="s">
        <v>65</v>
      </c>
      <c r="J29" s="47" t="s">
        <v>168</v>
      </c>
      <c r="K29" s="48">
        <v>1300</v>
      </c>
      <c r="L29" s="48">
        <v>1336.63</v>
      </c>
      <c r="M29" s="45">
        <f t="shared" si="0"/>
        <v>102.81769230769231</v>
      </c>
    </row>
    <row r="30" spans="1:13" ht="21" customHeight="1">
      <c r="A30" s="40">
        <f t="shared" si="1"/>
        <v>18</v>
      </c>
      <c r="B30" s="41" t="s">
        <v>291</v>
      </c>
      <c r="C30" s="41" t="s">
        <v>61</v>
      </c>
      <c r="D30" s="41" t="s">
        <v>66</v>
      </c>
      <c r="E30" s="41" t="s">
        <v>46</v>
      </c>
      <c r="F30" s="41" t="s">
        <v>47</v>
      </c>
      <c r="G30" s="41" t="s">
        <v>46</v>
      </c>
      <c r="H30" s="41" t="s">
        <v>45</v>
      </c>
      <c r="I30" s="41" t="s">
        <v>47</v>
      </c>
      <c r="J30" s="49" t="s">
        <v>67</v>
      </c>
      <c r="K30" s="44">
        <f>K31</f>
        <v>8200</v>
      </c>
      <c r="L30" s="44">
        <f>L31</f>
        <v>8200</v>
      </c>
      <c r="M30" s="45">
        <f t="shared" si="0"/>
        <v>100</v>
      </c>
    </row>
    <row r="31" spans="1:13" ht="63">
      <c r="A31" s="40">
        <f t="shared" si="1"/>
        <v>19</v>
      </c>
      <c r="B31" s="41" t="s">
        <v>291</v>
      </c>
      <c r="C31" s="41" t="s">
        <v>61</v>
      </c>
      <c r="D31" s="41" t="s">
        <v>66</v>
      </c>
      <c r="E31" s="41" t="s">
        <v>50</v>
      </c>
      <c r="F31" s="41" t="s">
        <v>47</v>
      </c>
      <c r="G31" s="41" t="s">
        <v>56</v>
      </c>
      <c r="H31" s="41" t="s">
        <v>45</v>
      </c>
      <c r="I31" s="41" t="s">
        <v>65</v>
      </c>
      <c r="J31" s="49" t="s">
        <v>113</v>
      </c>
      <c r="K31" s="44">
        <f>K32</f>
        <v>8200</v>
      </c>
      <c r="L31" s="44">
        <f>L32</f>
        <v>8200</v>
      </c>
      <c r="M31" s="45">
        <f t="shared" si="0"/>
        <v>100</v>
      </c>
    </row>
    <row r="32" spans="1:13" ht="84.75" customHeight="1">
      <c r="A32" s="40">
        <f t="shared" si="1"/>
        <v>20</v>
      </c>
      <c r="B32" s="46" t="s">
        <v>291</v>
      </c>
      <c r="C32" s="46" t="s">
        <v>61</v>
      </c>
      <c r="D32" s="46" t="s">
        <v>66</v>
      </c>
      <c r="E32" s="46" t="s">
        <v>50</v>
      </c>
      <c r="F32" s="46" t="s">
        <v>70</v>
      </c>
      <c r="G32" s="46" t="s">
        <v>56</v>
      </c>
      <c r="H32" s="46" t="s">
        <v>45</v>
      </c>
      <c r="I32" s="46" t="s">
        <v>65</v>
      </c>
      <c r="J32" s="47" t="s">
        <v>114</v>
      </c>
      <c r="K32" s="48">
        <v>8200</v>
      </c>
      <c r="L32" s="48">
        <v>8200</v>
      </c>
      <c r="M32" s="45">
        <f t="shared" si="0"/>
        <v>100</v>
      </c>
    </row>
    <row r="33" spans="1:13" ht="31.5">
      <c r="A33" s="40">
        <v>21</v>
      </c>
      <c r="B33" s="50" t="s">
        <v>291</v>
      </c>
      <c r="C33" s="50" t="s">
        <v>61</v>
      </c>
      <c r="D33" s="50" t="s">
        <v>225</v>
      </c>
      <c r="E33" s="50" t="s">
        <v>46</v>
      </c>
      <c r="F33" s="50" t="s">
        <v>47</v>
      </c>
      <c r="G33" s="50" t="s">
        <v>46</v>
      </c>
      <c r="H33" s="50" t="s">
        <v>45</v>
      </c>
      <c r="I33" s="50" t="s">
        <v>47</v>
      </c>
      <c r="J33" s="51" t="s">
        <v>226</v>
      </c>
      <c r="K33" s="52">
        <f aca="true" t="shared" si="2" ref="K33:L35">K34</f>
        <v>21200</v>
      </c>
      <c r="L33" s="52">
        <f t="shared" si="2"/>
        <v>0</v>
      </c>
      <c r="M33" s="53">
        <f t="shared" si="0"/>
        <v>0</v>
      </c>
    </row>
    <row r="34" spans="1:13" ht="15.75">
      <c r="A34" s="40">
        <f t="shared" si="1"/>
        <v>22</v>
      </c>
      <c r="B34" s="50" t="s">
        <v>291</v>
      </c>
      <c r="C34" s="50" t="s">
        <v>61</v>
      </c>
      <c r="D34" s="50" t="s">
        <v>225</v>
      </c>
      <c r="E34" s="50" t="s">
        <v>51</v>
      </c>
      <c r="F34" s="50" t="s">
        <v>47</v>
      </c>
      <c r="G34" s="50" t="s">
        <v>46</v>
      </c>
      <c r="H34" s="50" t="s">
        <v>45</v>
      </c>
      <c r="I34" s="50" t="s">
        <v>227</v>
      </c>
      <c r="J34" s="54" t="s">
        <v>228</v>
      </c>
      <c r="K34" s="55">
        <f t="shared" si="2"/>
        <v>21200</v>
      </c>
      <c r="L34" s="55">
        <f t="shared" si="2"/>
        <v>0</v>
      </c>
      <c r="M34" s="45">
        <f t="shared" si="0"/>
        <v>0</v>
      </c>
    </row>
    <row r="35" spans="1:13" ht="15.75">
      <c r="A35" s="40">
        <f t="shared" si="1"/>
        <v>23</v>
      </c>
      <c r="B35" s="50" t="s">
        <v>291</v>
      </c>
      <c r="C35" s="50" t="s">
        <v>61</v>
      </c>
      <c r="D35" s="50" t="s">
        <v>225</v>
      </c>
      <c r="E35" s="50" t="s">
        <v>51</v>
      </c>
      <c r="F35" s="50" t="s">
        <v>229</v>
      </c>
      <c r="G35" s="50" t="s">
        <v>46</v>
      </c>
      <c r="H35" s="50" t="s">
        <v>45</v>
      </c>
      <c r="I35" s="50" t="s">
        <v>227</v>
      </c>
      <c r="J35" s="54" t="s">
        <v>230</v>
      </c>
      <c r="K35" s="55">
        <f t="shared" si="2"/>
        <v>21200</v>
      </c>
      <c r="L35" s="55">
        <f t="shared" si="2"/>
        <v>0</v>
      </c>
      <c r="M35" s="45">
        <f t="shared" si="0"/>
        <v>0</v>
      </c>
    </row>
    <row r="36" spans="1:13" ht="31.5">
      <c r="A36" s="40">
        <f t="shared" si="1"/>
        <v>24</v>
      </c>
      <c r="B36" s="50" t="s">
        <v>291</v>
      </c>
      <c r="C36" s="50" t="s">
        <v>61</v>
      </c>
      <c r="D36" s="50" t="s">
        <v>225</v>
      </c>
      <c r="E36" s="50" t="s">
        <v>51</v>
      </c>
      <c r="F36" s="50" t="s">
        <v>231</v>
      </c>
      <c r="G36" s="50" t="s">
        <v>0</v>
      </c>
      <c r="H36" s="50" t="s">
        <v>45</v>
      </c>
      <c r="I36" s="50" t="s">
        <v>227</v>
      </c>
      <c r="J36" s="54" t="s">
        <v>232</v>
      </c>
      <c r="K36" s="55">
        <v>21200</v>
      </c>
      <c r="L36" s="55"/>
      <c r="M36" s="45">
        <f t="shared" si="0"/>
        <v>0</v>
      </c>
    </row>
    <row r="37" spans="1:13" ht="24.75" customHeight="1">
      <c r="A37" s="40">
        <v>25</v>
      </c>
      <c r="B37" s="56" t="s">
        <v>291</v>
      </c>
      <c r="C37" s="56" t="s">
        <v>27</v>
      </c>
      <c r="D37" s="56" t="s">
        <v>46</v>
      </c>
      <c r="E37" s="56" t="s">
        <v>46</v>
      </c>
      <c r="F37" s="56" t="s">
        <v>47</v>
      </c>
      <c r="G37" s="56" t="s">
        <v>46</v>
      </c>
      <c r="H37" s="56" t="s">
        <v>45</v>
      </c>
      <c r="I37" s="56" t="s">
        <v>47</v>
      </c>
      <c r="J37" s="57" t="s">
        <v>60</v>
      </c>
      <c r="K37" s="52">
        <f>K38</f>
        <v>4307904</v>
      </c>
      <c r="L37" s="52">
        <f>L38</f>
        <v>4301170.97</v>
      </c>
      <c r="M37" s="45">
        <f t="shared" si="0"/>
        <v>99.84370519863023</v>
      </c>
    </row>
    <row r="38" spans="1:13" ht="47.25">
      <c r="A38" s="40">
        <f t="shared" si="1"/>
        <v>26</v>
      </c>
      <c r="B38" s="41" t="s">
        <v>291</v>
      </c>
      <c r="C38" s="41" t="s">
        <v>27</v>
      </c>
      <c r="D38" s="41" t="s">
        <v>51</v>
      </c>
      <c r="E38" s="41" t="s">
        <v>46</v>
      </c>
      <c r="F38" s="41" t="s">
        <v>47</v>
      </c>
      <c r="G38" s="41" t="s">
        <v>46</v>
      </c>
      <c r="H38" s="41" t="s">
        <v>45</v>
      </c>
      <c r="I38" s="41" t="s">
        <v>47</v>
      </c>
      <c r="J38" s="58" t="s">
        <v>59</v>
      </c>
      <c r="K38" s="44">
        <f>K39+K49+K53+K42</f>
        <v>4307904</v>
      </c>
      <c r="L38" s="44">
        <f>L39+L49+L53+L42</f>
        <v>4301170.97</v>
      </c>
      <c r="M38" s="45">
        <f t="shared" si="0"/>
        <v>99.84370519863023</v>
      </c>
    </row>
    <row r="39" spans="1:13" ht="31.5">
      <c r="A39" s="40">
        <f t="shared" si="1"/>
        <v>27</v>
      </c>
      <c r="B39" s="41" t="s">
        <v>291</v>
      </c>
      <c r="C39" s="41" t="s">
        <v>27</v>
      </c>
      <c r="D39" s="41" t="s">
        <v>51</v>
      </c>
      <c r="E39" s="41" t="s">
        <v>56</v>
      </c>
      <c r="F39" s="41" t="s">
        <v>47</v>
      </c>
      <c r="G39" s="41" t="s">
        <v>46</v>
      </c>
      <c r="H39" s="41" t="s">
        <v>45</v>
      </c>
      <c r="I39" s="41" t="s">
        <v>263</v>
      </c>
      <c r="J39" s="59" t="s">
        <v>58</v>
      </c>
      <c r="K39" s="44">
        <f>K40</f>
        <v>3157400</v>
      </c>
      <c r="L39" s="44">
        <f>L40</f>
        <v>3157400</v>
      </c>
      <c r="M39" s="45">
        <f t="shared" si="0"/>
        <v>100</v>
      </c>
    </row>
    <row r="40" spans="1:13" ht="35.25" customHeight="1">
      <c r="A40" s="40">
        <f t="shared" si="1"/>
        <v>28</v>
      </c>
      <c r="B40" s="41" t="s">
        <v>291</v>
      </c>
      <c r="C40" s="41" t="s">
        <v>27</v>
      </c>
      <c r="D40" s="41" t="s">
        <v>51</v>
      </c>
      <c r="E40" s="41" t="s">
        <v>56</v>
      </c>
      <c r="F40" s="41" t="s">
        <v>36</v>
      </c>
      <c r="G40" s="41" t="s">
        <v>46</v>
      </c>
      <c r="H40" s="41" t="s">
        <v>45</v>
      </c>
      <c r="I40" s="41" t="s">
        <v>263</v>
      </c>
      <c r="J40" s="58" t="s">
        <v>57</v>
      </c>
      <c r="K40" s="44">
        <f>K41</f>
        <v>3157400</v>
      </c>
      <c r="L40" s="44">
        <f>L41</f>
        <v>3157400</v>
      </c>
      <c r="M40" s="45">
        <f t="shared" si="0"/>
        <v>100</v>
      </c>
    </row>
    <row r="41" spans="1:13" ht="31.5">
      <c r="A41" s="40">
        <f t="shared" si="1"/>
        <v>29</v>
      </c>
      <c r="B41" s="46" t="s">
        <v>291</v>
      </c>
      <c r="C41" s="46" t="s">
        <v>27</v>
      </c>
      <c r="D41" s="46" t="s">
        <v>51</v>
      </c>
      <c r="E41" s="46" t="s">
        <v>56</v>
      </c>
      <c r="F41" s="46" t="s">
        <v>36</v>
      </c>
      <c r="G41" s="46" t="s">
        <v>0</v>
      </c>
      <c r="H41" s="46" t="s">
        <v>45</v>
      </c>
      <c r="I41" s="46" t="s">
        <v>263</v>
      </c>
      <c r="J41" s="60" t="s">
        <v>115</v>
      </c>
      <c r="K41" s="48">
        <v>3157400</v>
      </c>
      <c r="L41" s="48">
        <v>3157400</v>
      </c>
      <c r="M41" s="45">
        <f t="shared" si="0"/>
        <v>100</v>
      </c>
    </row>
    <row r="42" spans="1:13" ht="31.5">
      <c r="A42" s="61">
        <v>30</v>
      </c>
      <c r="B42" s="56" t="s">
        <v>291</v>
      </c>
      <c r="C42" s="56" t="s">
        <v>27</v>
      </c>
      <c r="D42" s="56" t="s">
        <v>51</v>
      </c>
      <c r="E42" s="56" t="s">
        <v>46</v>
      </c>
      <c r="F42" s="56" t="s">
        <v>47</v>
      </c>
      <c r="G42" s="56" t="s">
        <v>46</v>
      </c>
      <c r="H42" s="56" t="s">
        <v>45</v>
      </c>
      <c r="I42" s="56" t="s">
        <v>263</v>
      </c>
      <c r="J42" s="104" t="s">
        <v>304</v>
      </c>
      <c r="K42" s="55">
        <f>K43</f>
        <v>399104</v>
      </c>
      <c r="L42" s="55">
        <f>L43</f>
        <v>399104</v>
      </c>
      <c r="M42" s="45">
        <f t="shared" si="0"/>
        <v>100</v>
      </c>
    </row>
    <row r="43" spans="1:13" ht="15.75">
      <c r="A43" s="61">
        <v>31</v>
      </c>
      <c r="B43" s="56" t="s">
        <v>291</v>
      </c>
      <c r="C43" s="56" t="s">
        <v>27</v>
      </c>
      <c r="D43" s="56" t="s">
        <v>51</v>
      </c>
      <c r="E43" s="56" t="s">
        <v>298</v>
      </c>
      <c r="F43" s="56" t="s">
        <v>49</v>
      </c>
      <c r="G43" s="56" t="s">
        <v>46</v>
      </c>
      <c r="H43" s="56" t="s">
        <v>45</v>
      </c>
      <c r="I43" s="56" t="s">
        <v>263</v>
      </c>
      <c r="J43" s="117" t="s">
        <v>305</v>
      </c>
      <c r="K43" s="55">
        <f>K45+K46+K47+K48+K44</f>
        <v>399104</v>
      </c>
      <c r="L43" s="55">
        <f>L45+L46+L47+L48+L44</f>
        <v>399104</v>
      </c>
      <c r="M43" s="45">
        <f t="shared" si="0"/>
        <v>100</v>
      </c>
    </row>
    <row r="44" spans="1:13" ht="81" customHeight="1">
      <c r="A44" s="61">
        <v>32</v>
      </c>
      <c r="B44" s="50" t="s">
        <v>291</v>
      </c>
      <c r="C44" s="50" t="s">
        <v>27</v>
      </c>
      <c r="D44" s="50" t="s">
        <v>51</v>
      </c>
      <c r="E44" s="50" t="s">
        <v>298</v>
      </c>
      <c r="F44" s="50" t="s">
        <v>49</v>
      </c>
      <c r="G44" s="50" t="s">
        <v>0</v>
      </c>
      <c r="H44" s="50" t="s">
        <v>336</v>
      </c>
      <c r="I44" s="50" t="s">
        <v>263</v>
      </c>
      <c r="J44" s="115" t="s">
        <v>337</v>
      </c>
      <c r="K44" s="55">
        <v>16700</v>
      </c>
      <c r="L44" s="55">
        <v>16700</v>
      </c>
      <c r="M44" s="45">
        <f t="shared" si="0"/>
        <v>100</v>
      </c>
    </row>
    <row r="45" spans="1:13" ht="86.25" customHeight="1">
      <c r="A45" s="61">
        <v>33</v>
      </c>
      <c r="B45" s="50" t="s">
        <v>291</v>
      </c>
      <c r="C45" s="50" t="s">
        <v>27</v>
      </c>
      <c r="D45" s="50" t="s">
        <v>51</v>
      </c>
      <c r="E45" s="50" t="s">
        <v>298</v>
      </c>
      <c r="F45" s="50" t="s">
        <v>49</v>
      </c>
      <c r="G45" s="50" t="s">
        <v>0</v>
      </c>
      <c r="H45" s="50" t="s">
        <v>299</v>
      </c>
      <c r="I45" s="50" t="s">
        <v>263</v>
      </c>
      <c r="J45" s="115" t="s">
        <v>303</v>
      </c>
      <c r="K45" s="55">
        <v>216500</v>
      </c>
      <c r="L45" s="55">
        <v>216500</v>
      </c>
      <c r="M45" s="45">
        <f t="shared" si="0"/>
        <v>100</v>
      </c>
    </row>
    <row r="46" spans="1:13" ht="63">
      <c r="A46" s="61">
        <v>34</v>
      </c>
      <c r="B46" s="50" t="s">
        <v>291</v>
      </c>
      <c r="C46" s="50" t="s">
        <v>27</v>
      </c>
      <c r="D46" s="50" t="s">
        <v>51</v>
      </c>
      <c r="E46" s="50" t="s">
        <v>298</v>
      </c>
      <c r="F46" s="50" t="s">
        <v>49</v>
      </c>
      <c r="G46" s="50" t="s">
        <v>0</v>
      </c>
      <c r="H46" s="50" t="s">
        <v>300</v>
      </c>
      <c r="I46" s="50" t="s">
        <v>263</v>
      </c>
      <c r="J46" s="118" t="s">
        <v>306</v>
      </c>
      <c r="K46" s="55">
        <v>136700</v>
      </c>
      <c r="L46" s="55">
        <v>136700</v>
      </c>
      <c r="M46" s="45">
        <f t="shared" si="0"/>
        <v>100</v>
      </c>
    </row>
    <row r="47" spans="1:13" ht="110.25">
      <c r="A47" s="61">
        <v>35</v>
      </c>
      <c r="B47" s="50" t="s">
        <v>291</v>
      </c>
      <c r="C47" s="50" t="s">
        <v>27</v>
      </c>
      <c r="D47" s="50" t="s">
        <v>51</v>
      </c>
      <c r="E47" s="50" t="s">
        <v>298</v>
      </c>
      <c r="F47" s="50" t="s">
        <v>49</v>
      </c>
      <c r="G47" s="50" t="s">
        <v>0</v>
      </c>
      <c r="H47" s="50" t="s">
        <v>302</v>
      </c>
      <c r="I47" s="50" t="s">
        <v>263</v>
      </c>
      <c r="J47" s="119" t="s">
        <v>307</v>
      </c>
      <c r="K47" s="55">
        <v>10800</v>
      </c>
      <c r="L47" s="55">
        <v>10800</v>
      </c>
      <c r="M47" s="45">
        <f t="shared" si="0"/>
        <v>100</v>
      </c>
    </row>
    <row r="48" spans="1:13" ht="31.5">
      <c r="A48" s="61">
        <v>36</v>
      </c>
      <c r="B48" s="50" t="s">
        <v>291</v>
      </c>
      <c r="C48" s="50" t="s">
        <v>27</v>
      </c>
      <c r="D48" s="50" t="s">
        <v>51</v>
      </c>
      <c r="E48" s="50" t="s">
        <v>298</v>
      </c>
      <c r="F48" s="50" t="s">
        <v>49</v>
      </c>
      <c r="G48" s="50" t="s">
        <v>0</v>
      </c>
      <c r="H48" s="50" t="s">
        <v>301</v>
      </c>
      <c r="I48" s="50" t="s">
        <v>263</v>
      </c>
      <c r="J48" s="116" t="s">
        <v>308</v>
      </c>
      <c r="K48" s="55">
        <v>18404</v>
      </c>
      <c r="L48" s="55">
        <v>18404</v>
      </c>
      <c r="M48" s="45">
        <f t="shared" si="0"/>
        <v>100</v>
      </c>
    </row>
    <row r="49" spans="1:13" ht="31.5">
      <c r="A49" s="61">
        <v>37</v>
      </c>
      <c r="B49" s="56" t="s">
        <v>291</v>
      </c>
      <c r="C49" s="56" t="s">
        <v>27</v>
      </c>
      <c r="D49" s="56" t="s">
        <v>51</v>
      </c>
      <c r="E49" s="56" t="s">
        <v>43</v>
      </c>
      <c r="F49" s="56" t="s">
        <v>47</v>
      </c>
      <c r="G49" s="56" t="s">
        <v>46</v>
      </c>
      <c r="H49" s="56" t="s">
        <v>45</v>
      </c>
      <c r="I49" s="56" t="s">
        <v>263</v>
      </c>
      <c r="J49" s="59" t="s">
        <v>55</v>
      </c>
      <c r="K49" s="52">
        <f>K50</f>
        <v>62900</v>
      </c>
      <c r="L49" s="52">
        <f>L50</f>
        <v>62900</v>
      </c>
      <c r="M49" s="45">
        <f t="shared" si="0"/>
        <v>100</v>
      </c>
    </row>
    <row r="50" spans="1:13" ht="47.25">
      <c r="A50" s="40">
        <f t="shared" si="1"/>
        <v>38</v>
      </c>
      <c r="B50" s="41" t="s">
        <v>291</v>
      </c>
      <c r="C50" s="41" t="s">
        <v>27</v>
      </c>
      <c r="D50" s="41" t="s">
        <v>51</v>
      </c>
      <c r="E50" s="41" t="s">
        <v>43</v>
      </c>
      <c r="F50" s="41" t="s">
        <v>53</v>
      </c>
      <c r="G50" s="41" t="s">
        <v>46</v>
      </c>
      <c r="H50" s="41" t="s">
        <v>45</v>
      </c>
      <c r="I50" s="41" t="s">
        <v>263</v>
      </c>
      <c r="J50" s="62" t="s">
        <v>54</v>
      </c>
      <c r="K50" s="44">
        <f>K51+K52</f>
        <v>62900</v>
      </c>
      <c r="L50" s="44">
        <f>L51+L52</f>
        <v>62900</v>
      </c>
      <c r="M50" s="45">
        <f t="shared" si="0"/>
        <v>100</v>
      </c>
    </row>
    <row r="51" spans="1:13" ht="47.25">
      <c r="A51" s="40">
        <f t="shared" si="1"/>
        <v>39</v>
      </c>
      <c r="B51" s="46" t="s">
        <v>291</v>
      </c>
      <c r="C51" s="46" t="s">
        <v>27</v>
      </c>
      <c r="D51" s="46" t="s">
        <v>51</v>
      </c>
      <c r="E51" s="46" t="s">
        <v>43</v>
      </c>
      <c r="F51" s="46" t="s">
        <v>53</v>
      </c>
      <c r="G51" s="46" t="s">
        <v>0</v>
      </c>
      <c r="H51" s="46" t="s">
        <v>45</v>
      </c>
      <c r="I51" s="46" t="s">
        <v>263</v>
      </c>
      <c r="J51" s="63" t="s">
        <v>116</v>
      </c>
      <c r="K51" s="48">
        <v>61400</v>
      </c>
      <c r="L51" s="48">
        <v>61400</v>
      </c>
      <c r="M51" s="45">
        <f t="shared" si="0"/>
        <v>100</v>
      </c>
    </row>
    <row r="52" spans="1:13" ht="47.25">
      <c r="A52" s="40">
        <f t="shared" si="1"/>
        <v>40</v>
      </c>
      <c r="B52" s="46" t="s">
        <v>291</v>
      </c>
      <c r="C52" s="46" t="s">
        <v>27</v>
      </c>
      <c r="D52" s="46" t="s">
        <v>51</v>
      </c>
      <c r="E52" s="46" t="s">
        <v>43</v>
      </c>
      <c r="F52" s="46" t="s">
        <v>126</v>
      </c>
      <c r="G52" s="46" t="s">
        <v>0</v>
      </c>
      <c r="H52" s="46" t="s">
        <v>45</v>
      </c>
      <c r="I52" s="46" t="s">
        <v>263</v>
      </c>
      <c r="J52" s="64" t="s">
        <v>170</v>
      </c>
      <c r="K52" s="48">
        <v>1500</v>
      </c>
      <c r="L52" s="48">
        <v>1500</v>
      </c>
      <c r="M52" s="45">
        <f t="shared" si="0"/>
        <v>100</v>
      </c>
    </row>
    <row r="53" spans="1:13" ht="24.75" customHeight="1">
      <c r="A53" s="40">
        <f t="shared" si="1"/>
        <v>41</v>
      </c>
      <c r="B53" s="41" t="s">
        <v>291</v>
      </c>
      <c r="C53" s="41" t="s">
        <v>27</v>
      </c>
      <c r="D53" s="41" t="s">
        <v>51</v>
      </c>
      <c r="E53" s="41" t="s">
        <v>50</v>
      </c>
      <c r="F53" s="41" t="s">
        <v>47</v>
      </c>
      <c r="G53" s="41" t="s">
        <v>46</v>
      </c>
      <c r="H53" s="41" t="s">
        <v>45</v>
      </c>
      <c r="I53" s="41" t="s">
        <v>263</v>
      </c>
      <c r="J53" s="58" t="s">
        <v>11</v>
      </c>
      <c r="K53" s="44">
        <f>K54</f>
        <v>688500</v>
      </c>
      <c r="L53" s="44">
        <f>L54</f>
        <v>681766.97</v>
      </c>
      <c r="M53" s="45">
        <f t="shared" si="0"/>
        <v>99.02207262164124</v>
      </c>
    </row>
    <row r="54" spans="1:13" ht="34.5" customHeight="1">
      <c r="A54" s="40">
        <f t="shared" si="1"/>
        <v>42</v>
      </c>
      <c r="B54" s="41" t="s">
        <v>291</v>
      </c>
      <c r="C54" s="41" t="s">
        <v>27</v>
      </c>
      <c r="D54" s="41" t="s">
        <v>51</v>
      </c>
      <c r="E54" s="41" t="s">
        <v>50</v>
      </c>
      <c r="F54" s="41" t="s">
        <v>49</v>
      </c>
      <c r="G54" s="41" t="s">
        <v>46</v>
      </c>
      <c r="H54" s="41" t="s">
        <v>45</v>
      </c>
      <c r="I54" s="41" t="s">
        <v>263</v>
      </c>
      <c r="J54" s="65" t="s">
        <v>52</v>
      </c>
      <c r="K54" s="44">
        <f>K55</f>
        <v>688500</v>
      </c>
      <c r="L54" s="44">
        <f>L55</f>
        <v>681766.97</v>
      </c>
      <c r="M54" s="45">
        <f t="shared" si="0"/>
        <v>99.02207262164124</v>
      </c>
    </row>
    <row r="55" spans="1:13" ht="41.25" customHeight="1">
      <c r="A55" s="40">
        <f t="shared" si="1"/>
        <v>43</v>
      </c>
      <c r="B55" s="46" t="s">
        <v>291</v>
      </c>
      <c r="C55" s="46" t="s">
        <v>27</v>
      </c>
      <c r="D55" s="46" t="s">
        <v>51</v>
      </c>
      <c r="E55" s="46" t="s">
        <v>50</v>
      </c>
      <c r="F55" s="46" t="s">
        <v>49</v>
      </c>
      <c r="G55" s="46" t="s">
        <v>0</v>
      </c>
      <c r="H55" s="46" t="s">
        <v>45</v>
      </c>
      <c r="I55" s="46" t="s">
        <v>263</v>
      </c>
      <c r="J55" s="66" t="s">
        <v>117</v>
      </c>
      <c r="K55" s="48">
        <v>688500</v>
      </c>
      <c r="L55" s="48">
        <v>681766.97</v>
      </c>
      <c r="M55" s="45">
        <f>L55/K55*100</f>
        <v>99.02207262164124</v>
      </c>
    </row>
    <row r="56" spans="1:13" ht="28.5" customHeight="1">
      <c r="A56" s="69">
        <v>44</v>
      </c>
      <c r="B56" s="67"/>
      <c r="C56" s="67"/>
      <c r="D56" s="67"/>
      <c r="E56" s="67"/>
      <c r="F56" s="67"/>
      <c r="G56" s="67"/>
      <c r="H56" s="67"/>
      <c r="I56" s="67"/>
      <c r="J56" s="68" t="s">
        <v>127</v>
      </c>
      <c r="K56" s="44">
        <f>K12+K37</f>
        <v>4474634</v>
      </c>
      <c r="L56" s="44">
        <f>L12+L37</f>
        <v>4432392.399999999</v>
      </c>
      <c r="M56" s="45">
        <f t="shared" si="0"/>
        <v>99.05597642175873</v>
      </c>
    </row>
  </sheetData>
  <sheetProtection/>
  <mergeCells count="16">
    <mergeCell ref="I8:J8"/>
    <mergeCell ref="K2:M2"/>
    <mergeCell ref="K5:M5"/>
    <mergeCell ref="A6:J6"/>
    <mergeCell ref="A7:M7"/>
    <mergeCell ref="K3:M4"/>
    <mergeCell ref="I10:I11"/>
    <mergeCell ref="M9:M11"/>
    <mergeCell ref="L9:L11"/>
    <mergeCell ref="A9:A11"/>
    <mergeCell ref="B9:I9"/>
    <mergeCell ref="J9:J11"/>
    <mergeCell ref="K9:K11"/>
    <mergeCell ref="B10:B11"/>
    <mergeCell ref="C10:G10"/>
    <mergeCell ref="H10:H11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225"/>
  <sheetViews>
    <sheetView workbookViewId="0" topLeftCell="A140">
      <selection activeCell="A8" sqref="A8:I8"/>
    </sheetView>
  </sheetViews>
  <sheetFormatPr defaultColWidth="9.140625" defaultRowHeight="12.75" customHeight="1" outlineLevelRow="6"/>
  <cols>
    <col min="1" max="1" width="7.28125" style="3" customWidth="1"/>
    <col min="2" max="2" width="51.7109375" style="8" customWidth="1"/>
    <col min="3" max="3" width="14.7109375" style="8" customWidth="1"/>
    <col min="4" max="4" width="11.00390625" style="8" customWidth="1"/>
    <col min="5" max="5" width="15.28125" style="8" customWidth="1"/>
    <col min="6" max="6" width="12.7109375" style="8" customWidth="1"/>
    <col min="7" max="7" width="19.57421875" style="3" customWidth="1"/>
    <col min="8" max="8" width="17.00390625" style="3" customWidth="1"/>
    <col min="9" max="9" width="17.57421875" style="3" customWidth="1"/>
  </cols>
  <sheetData>
    <row r="1" spans="1:9" ht="20.25" customHeight="1">
      <c r="A1" s="87"/>
      <c r="B1" s="88"/>
      <c r="C1" s="88"/>
      <c r="D1" s="88"/>
      <c r="E1" s="88"/>
      <c r="F1" s="88"/>
      <c r="G1" s="89"/>
      <c r="H1" s="34"/>
      <c r="I1" s="34"/>
    </row>
    <row r="2" spans="1:9" ht="20.25" customHeight="1">
      <c r="A2" s="87"/>
      <c r="B2" s="88"/>
      <c r="C2" s="88"/>
      <c r="D2" s="88"/>
      <c r="E2" s="88"/>
      <c r="F2" s="88"/>
      <c r="G2" s="191" t="s">
        <v>340</v>
      </c>
      <c r="H2" s="191"/>
      <c r="I2" s="191"/>
    </row>
    <row r="3" spans="1:9" ht="20.25" customHeight="1">
      <c r="A3" s="87"/>
      <c r="B3" s="88"/>
      <c r="C3" s="88"/>
      <c r="D3" s="88"/>
      <c r="E3" s="88"/>
      <c r="F3" s="88"/>
      <c r="G3" s="194" t="s">
        <v>516</v>
      </c>
      <c r="H3" s="194"/>
      <c r="I3" s="194"/>
    </row>
    <row r="4" spans="1:9" ht="20.25" customHeight="1">
      <c r="A4" s="87"/>
      <c r="B4" s="88"/>
      <c r="C4" s="88"/>
      <c r="D4" s="88"/>
      <c r="E4" s="88"/>
      <c r="F4" s="88"/>
      <c r="G4" s="194"/>
      <c r="H4" s="194"/>
      <c r="I4" s="194"/>
    </row>
    <row r="5" spans="1:9" ht="20.25" customHeight="1">
      <c r="A5" s="87"/>
      <c r="B5" s="88"/>
      <c r="C5" s="88"/>
      <c r="D5" s="88"/>
      <c r="E5" s="88"/>
      <c r="F5" s="88"/>
      <c r="G5" s="202"/>
      <c r="H5" s="202"/>
      <c r="I5" s="202"/>
    </row>
    <row r="6" spans="1:9" ht="12.75" customHeight="1">
      <c r="A6" s="87"/>
      <c r="B6" s="88"/>
      <c r="C6" s="88"/>
      <c r="D6" s="88"/>
      <c r="E6" s="88"/>
      <c r="F6" s="88"/>
      <c r="G6" s="87"/>
      <c r="H6" s="87"/>
      <c r="I6" s="87"/>
    </row>
    <row r="7" spans="1:9" ht="12.75" customHeight="1">
      <c r="A7" s="87"/>
      <c r="B7" s="88"/>
      <c r="C7" s="88"/>
      <c r="D7" s="88"/>
      <c r="E7" s="88"/>
      <c r="F7" s="88"/>
      <c r="G7" s="87"/>
      <c r="H7" s="87"/>
      <c r="I7" s="87"/>
    </row>
    <row r="8" spans="1:9" ht="21" customHeight="1">
      <c r="A8" s="201"/>
      <c r="B8" s="201"/>
      <c r="C8" s="201"/>
      <c r="D8" s="201"/>
      <c r="E8" s="201"/>
      <c r="F8" s="201"/>
      <c r="G8" s="201"/>
      <c r="H8" s="201"/>
      <c r="I8" s="201"/>
    </row>
    <row r="9" spans="1:9" ht="21" customHeight="1">
      <c r="A9" s="201"/>
      <c r="B9" s="201"/>
      <c r="C9" s="201"/>
      <c r="D9" s="201"/>
      <c r="E9" s="201"/>
      <c r="F9" s="201"/>
      <c r="G9" s="201"/>
      <c r="H9" s="201"/>
      <c r="I9" s="201"/>
    </row>
    <row r="10" spans="1:9" ht="21" customHeight="1">
      <c r="A10" s="201" t="s">
        <v>338</v>
      </c>
      <c r="B10" s="201"/>
      <c r="C10" s="201"/>
      <c r="D10" s="201"/>
      <c r="E10" s="201"/>
      <c r="F10" s="201"/>
      <c r="G10" s="201"/>
      <c r="H10" s="201"/>
      <c r="I10" s="201"/>
    </row>
    <row r="11" spans="1:9" ht="36" customHeight="1">
      <c r="A11" s="70"/>
      <c r="B11" s="28"/>
      <c r="C11" s="28"/>
      <c r="D11" s="28"/>
      <c r="E11" s="28"/>
      <c r="F11" s="28"/>
      <c r="G11" s="28"/>
      <c r="H11" s="28"/>
      <c r="I11" s="28"/>
    </row>
    <row r="12" spans="1:9" ht="23.25" customHeight="1">
      <c r="A12" s="195" t="s">
        <v>175</v>
      </c>
      <c r="B12" s="197" t="s">
        <v>32</v>
      </c>
      <c r="C12" s="198" t="s">
        <v>84</v>
      </c>
      <c r="D12" s="199"/>
      <c r="E12" s="199"/>
      <c r="F12" s="200"/>
      <c r="G12" s="197" t="s">
        <v>7</v>
      </c>
      <c r="H12" s="197" t="s">
        <v>24</v>
      </c>
      <c r="I12" s="197" t="s">
        <v>25</v>
      </c>
    </row>
    <row r="13" spans="1:9" ht="126.75" customHeight="1">
      <c r="A13" s="196"/>
      <c r="B13" s="197"/>
      <c r="C13" s="91" t="s">
        <v>176</v>
      </c>
      <c r="D13" s="91" t="s">
        <v>177</v>
      </c>
      <c r="E13" s="91" t="s">
        <v>178</v>
      </c>
      <c r="F13" s="91" t="s">
        <v>179</v>
      </c>
      <c r="G13" s="197"/>
      <c r="H13" s="197"/>
      <c r="I13" s="197"/>
    </row>
    <row r="14" spans="1:9" s="1" customFormat="1" ht="42" customHeight="1">
      <c r="A14" s="92">
        <v>1</v>
      </c>
      <c r="B14" s="93" t="s">
        <v>290</v>
      </c>
      <c r="C14" s="94" t="s">
        <v>291</v>
      </c>
      <c r="D14" s="94" t="s">
        <v>31</v>
      </c>
      <c r="E14" s="94" t="s">
        <v>31</v>
      </c>
      <c r="F14" s="94" t="s">
        <v>31</v>
      </c>
      <c r="G14" s="95">
        <f>G15+G124+G139+G166+G182+G201+G215</f>
        <v>4984684.5</v>
      </c>
      <c r="H14" s="95">
        <f>H15+H124+H139+H166+H182+H201+H215</f>
        <v>4854218.069999999</v>
      </c>
      <c r="I14" s="96">
        <f aca="true" t="shared" si="0" ref="I14:I126">H14/G14*100</f>
        <v>97.38265420810484</v>
      </c>
    </row>
    <row r="15" spans="1:9" ht="27" customHeight="1" outlineLevel="2">
      <c r="A15" s="92">
        <v>2</v>
      </c>
      <c r="B15" s="93" t="s">
        <v>15</v>
      </c>
      <c r="C15" s="94" t="s">
        <v>291</v>
      </c>
      <c r="D15" s="94" t="s">
        <v>14</v>
      </c>
      <c r="E15" s="94" t="s">
        <v>31</v>
      </c>
      <c r="F15" s="94" t="s">
        <v>31</v>
      </c>
      <c r="G15" s="95">
        <f>G16+G39+G81+G87+G69+G75</f>
        <v>3000245</v>
      </c>
      <c r="H15" s="95">
        <f>H16+H39+H81+H87+H69+H75</f>
        <v>2894911.9699999997</v>
      </c>
      <c r="I15" s="96">
        <f t="shared" si="0"/>
        <v>96.48918571649982</v>
      </c>
    </row>
    <row r="16" spans="1:9" ht="47.25" outlineLevel="3">
      <c r="A16" s="92">
        <v>3</v>
      </c>
      <c r="B16" s="93" t="s">
        <v>2</v>
      </c>
      <c r="C16" s="94" t="s">
        <v>291</v>
      </c>
      <c r="D16" s="94" t="s">
        <v>3</v>
      </c>
      <c r="E16" s="94" t="s">
        <v>31</v>
      </c>
      <c r="F16" s="94" t="s">
        <v>31</v>
      </c>
      <c r="G16" s="95">
        <f aca="true" t="shared" si="1" ref="G16:H20">G17</f>
        <v>1134199.36</v>
      </c>
      <c r="H16" s="95">
        <f t="shared" si="1"/>
        <v>1134184.24</v>
      </c>
      <c r="I16" s="96">
        <f t="shared" si="0"/>
        <v>99.99866690102874</v>
      </c>
    </row>
    <row r="17" spans="1:9" ht="31.5" outlineLevel="3">
      <c r="A17" s="92">
        <v>4</v>
      </c>
      <c r="B17" s="93" t="s">
        <v>267</v>
      </c>
      <c r="C17" s="94" t="s">
        <v>291</v>
      </c>
      <c r="D17" s="94" t="s">
        <v>3</v>
      </c>
      <c r="E17" s="94" t="s">
        <v>264</v>
      </c>
      <c r="F17" s="94"/>
      <c r="G17" s="95">
        <f t="shared" si="1"/>
        <v>1134199.36</v>
      </c>
      <c r="H17" s="95">
        <f t="shared" si="1"/>
        <v>1134184.24</v>
      </c>
      <c r="I17" s="96">
        <f t="shared" si="0"/>
        <v>99.99866690102874</v>
      </c>
    </row>
    <row r="18" spans="1:9" ht="15.75" outlineLevel="3">
      <c r="A18" s="92">
        <v>5</v>
      </c>
      <c r="B18" s="93" t="s">
        <v>4</v>
      </c>
      <c r="C18" s="94" t="s">
        <v>291</v>
      </c>
      <c r="D18" s="94" t="s">
        <v>3</v>
      </c>
      <c r="E18" s="94" t="s">
        <v>265</v>
      </c>
      <c r="F18" s="94"/>
      <c r="G18" s="95">
        <f>G19+G29+G36+G24</f>
        <v>1134199.36</v>
      </c>
      <c r="H18" s="95">
        <f>H19+H29+H36+H24</f>
        <v>1134184.24</v>
      </c>
      <c r="I18" s="96">
        <f t="shared" si="0"/>
        <v>99.99866690102874</v>
      </c>
    </row>
    <row r="19" spans="1:9" ht="47.25" outlineLevel="4">
      <c r="A19" s="92">
        <v>6</v>
      </c>
      <c r="B19" s="93" t="s">
        <v>156</v>
      </c>
      <c r="C19" s="94" t="s">
        <v>291</v>
      </c>
      <c r="D19" s="94" t="s">
        <v>3</v>
      </c>
      <c r="E19" s="94" t="s">
        <v>266</v>
      </c>
      <c r="F19" s="94" t="s">
        <v>31</v>
      </c>
      <c r="G19" s="95">
        <f t="shared" si="1"/>
        <v>1026643</v>
      </c>
      <c r="H19" s="95">
        <f t="shared" si="1"/>
        <v>1026627.88</v>
      </c>
      <c r="I19" s="96">
        <f t="shared" si="0"/>
        <v>99.99852723877726</v>
      </c>
    </row>
    <row r="20" spans="1:9" ht="94.5" outlineLevel="4">
      <c r="A20" s="92">
        <v>7</v>
      </c>
      <c r="B20" s="93" t="s">
        <v>193</v>
      </c>
      <c r="C20" s="94" t="s">
        <v>291</v>
      </c>
      <c r="D20" s="94" t="s">
        <v>3</v>
      </c>
      <c r="E20" s="94" t="s">
        <v>266</v>
      </c>
      <c r="F20" s="94" t="s">
        <v>144</v>
      </c>
      <c r="G20" s="95">
        <f t="shared" si="1"/>
        <v>1026643</v>
      </c>
      <c r="H20" s="95">
        <f t="shared" si="1"/>
        <v>1026627.88</v>
      </c>
      <c r="I20" s="96">
        <f t="shared" si="0"/>
        <v>99.99852723877726</v>
      </c>
    </row>
    <row r="21" spans="1:9" ht="31.5" outlineLevel="4">
      <c r="A21" s="92">
        <v>8</v>
      </c>
      <c r="B21" s="93" t="s">
        <v>194</v>
      </c>
      <c r="C21" s="94" t="s">
        <v>291</v>
      </c>
      <c r="D21" s="94" t="s">
        <v>3</v>
      </c>
      <c r="E21" s="94" t="s">
        <v>266</v>
      </c>
      <c r="F21" s="94" t="s">
        <v>64</v>
      </c>
      <c r="G21" s="95">
        <f>G22+G23</f>
        <v>1026643</v>
      </c>
      <c r="H21" s="95">
        <f>H22+H23</f>
        <v>1026627.88</v>
      </c>
      <c r="I21" s="96">
        <f t="shared" si="0"/>
        <v>99.99852723877726</v>
      </c>
    </row>
    <row r="22" spans="1:9" ht="31.5" outlineLevel="5">
      <c r="A22" s="92">
        <v>9</v>
      </c>
      <c r="B22" s="97" t="s">
        <v>180</v>
      </c>
      <c r="C22" s="90" t="s">
        <v>291</v>
      </c>
      <c r="D22" s="90" t="s">
        <v>3</v>
      </c>
      <c r="E22" s="90" t="s">
        <v>266</v>
      </c>
      <c r="F22" s="90" t="s">
        <v>155</v>
      </c>
      <c r="G22" s="98">
        <v>788514</v>
      </c>
      <c r="H22" s="98">
        <v>788513.88</v>
      </c>
      <c r="I22" s="99">
        <f t="shared" si="0"/>
        <v>99.9999847815004</v>
      </c>
    </row>
    <row r="23" spans="1:9" ht="63" outlineLevel="5">
      <c r="A23" s="92">
        <v>10</v>
      </c>
      <c r="B23" s="100" t="s">
        <v>182</v>
      </c>
      <c r="C23" s="90" t="s">
        <v>291</v>
      </c>
      <c r="D23" s="90" t="s">
        <v>3</v>
      </c>
      <c r="E23" s="90" t="s">
        <v>266</v>
      </c>
      <c r="F23" s="90" t="s">
        <v>181</v>
      </c>
      <c r="G23" s="98">
        <v>238129</v>
      </c>
      <c r="H23" s="98">
        <v>238114</v>
      </c>
      <c r="I23" s="99">
        <f t="shared" si="0"/>
        <v>99.99370089321334</v>
      </c>
    </row>
    <row r="24" spans="1:9" ht="78.75" outlineLevel="5">
      <c r="A24" s="92">
        <v>11</v>
      </c>
      <c r="B24" s="120" t="s">
        <v>342</v>
      </c>
      <c r="C24" s="94" t="s">
        <v>291</v>
      </c>
      <c r="D24" s="94" t="s">
        <v>3</v>
      </c>
      <c r="E24" s="94" t="s">
        <v>341</v>
      </c>
      <c r="F24" s="94"/>
      <c r="G24" s="95">
        <f>G25</f>
        <v>7734</v>
      </c>
      <c r="H24" s="95">
        <f>H25</f>
        <v>7734</v>
      </c>
      <c r="I24" s="96">
        <f t="shared" si="0"/>
        <v>100</v>
      </c>
    </row>
    <row r="25" spans="1:9" ht="94.5" outlineLevel="5">
      <c r="A25" s="92">
        <v>12</v>
      </c>
      <c r="B25" s="93" t="s">
        <v>193</v>
      </c>
      <c r="C25" s="94" t="s">
        <v>291</v>
      </c>
      <c r="D25" s="94" t="s">
        <v>3</v>
      </c>
      <c r="E25" s="94" t="s">
        <v>341</v>
      </c>
      <c r="F25" s="94" t="s">
        <v>144</v>
      </c>
      <c r="G25" s="95">
        <f>G26</f>
        <v>7734</v>
      </c>
      <c r="H25" s="95">
        <f>H26</f>
        <v>7734</v>
      </c>
      <c r="I25" s="96">
        <f t="shared" si="0"/>
        <v>100</v>
      </c>
    </row>
    <row r="26" spans="1:9" ht="31.5" outlineLevel="5">
      <c r="A26" s="92">
        <v>13</v>
      </c>
      <c r="B26" s="93" t="s">
        <v>194</v>
      </c>
      <c r="C26" s="94" t="s">
        <v>291</v>
      </c>
      <c r="D26" s="94" t="s">
        <v>3</v>
      </c>
      <c r="E26" s="94" t="s">
        <v>341</v>
      </c>
      <c r="F26" s="94" t="s">
        <v>64</v>
      </c>
      <c r="G26" s="95">
        <f>G27+G28</f>
        <v>7734</v>
      </c>
      <c r="H26" s="95">
        <f>H27+H28</f>
        <v>7734</v>
      </c>
      <c r="I26" s="96">
        <f t="shared" si="0"/>
        <v>100</v>
      </c>
    </row>
    <row r="27" spans="1:9" ht="31.5" outlineLevel="5">
      <c r="A27" s="92">
        <v>14</v>
      </c>
      <c r="B27" s="97" t="s">
        <v>180</v>
      </c>
      <c r="C27" s="90" t="s">
        <v>291</v>
      </c>
      <c r="D27" s="90" t="s">
        <v>3</v>
      </c>
      <c r="E27" s="90" t="s">
        <v>341</v>
      </c>
      <c r="F27" s="90" t="s">
        <v>155</v>
      </c>
      <c r="G27" s="98">
        <v>5940</v>
      </c>
      <c r="H27" s="98">
        <v>5940</v>
      </c>
      <c r="I27" s="96">
        <f t="shared" si="0"/>
        <v>100</v>
      </c>
    </row>
    <row r="28" spans="1:9" ht="63" outlineLevel="5">
      <c r="A28" s="92">
        <v>15</v>
      </c>
      <c r="B28" s="100" t="s">
        <v>182</v>
      </c>
      <c r="C28" s="90" t="s">
        <v>291</v>
      </c>
      <c r="D28" s="90" t="s">
        <v>3</v>
      </c>
      <c r="E28" s="90" t="s">
        <v>341</v>
      </c>
      <c r="F28" s="90" t="s">
        <v>181</v>
      </c>
      <c r="G28" s="98">
        <v>1794</v>
      </c>
      <c r="H28" s="98">
        <v>1794</v>
      </c>
      <c r="I28" s="96">
        <f t="shared" si="0"/>
        <v>100</v>
      </c>
    </row>
    <row r="29" spans="1:9" ht="102" customHeight="1" outlineLevel="5">
      <c r="A29" s="92">
        <v>16</v>
      </c>
      <c r="B29" s="120" t="s">
        <v>309</v>
      </c>
      <c r="C29" s="94" t="s">
        <v>291</v>
      </c>
      <c r="D29" s="94" t="s">
        <v>3</v>
      </c>
      <c r="E29" s="94" t="s">
        <v>310</v>
      </c>
      <c r="F29" s="94" t="s">
        <v>31</v>
      </c>
      <c r="G29" s="95">
        <f>G30</f>
        <v>99822.36</v>
      </c>
      <c r="H29" s="95">
        <f>H30</f>
        <v>99822.36</v>
      </c>
      <c r="I29" s="96">
        <f t="shared" si="0"/>
        <v>100</v>
      </c>
    </row>
    <row r="30" spans="1:9" ht="94.5" outlineLevel="5">
      <c r="A30" s="92">
        <v>17</v>
      </c>
      <c r="B30" s="93" t="s">
        <v>193</v>
      </c>
      <c r="C30" s="94" t="s">
        <v>291</v>
      </c>
      <c r="D30" s="94" t="s">
        <v>3</v>
      </c>
      <c r="E30" s="94" t="s">
        <v>310</v>
      </c>
      <c r="F30" s="94" t="s">
        <v>144</v>
      </c>
      <c r="G30" s="95">
        <f>G31</f>
        <v>99822.36</v>
      </c>
      <c r="H30" s="95">
        <f>H31</f>
        <v>99822.36</v>
      </c>
      <c r="I30" s="96">
        <f t="shared" si="0"/>
        <v>100</v>
      </c>
    </row>
    <row r="31" spans="1:9" ht="31.5" outlineLevel="5">
      <c r="A31" s="92">
        <v>18</v>
      </c>
      <c r="B31" s="93" t="s">
        <v>194</v>
      </c>
      <c r="C31" s="94" t="s">
        <v>291</v>
      </c>
      <c r="D31" s="94" t="s">
        <v>3</v>
      </c>
      <c r="E31" s="94" t="s">
        <v>310</v>
      </c>
      <c r="F31" s="94" t="s">
        <v>64</v>
      </c>
      <c r="G31" s="95">
        <f>G32+G33</f>
        <v>99822.36</v>
      </c>
      <c r="H31" s="95">
        <f>H32+H33</f>
        <v>99822.36</v>
      </c>
      <c r="I31" s="96">
        <f t="shared" si="0"/>
        <v>100</v>
      </c>
    </row>
    <row r="32" spans="1:9" ht="31.5" outlineLevel="5">
      <c r="A32" s="92">
        <v>19</v>
      </c>
      <c r="B32" s="97" t="s">
        <v>180</v>
      </c>
      <c r="C32" s="90" t="s">
        <v>291</v>
      </c>
      <c r="D32" s="90" t="s">
        <v>3</v>
      </c>
      <c r="E32" s="90" t="s">
        <v>310</v>
      </c>
      <c r="F32" s="90" t="s">
        <v>155</v>
      </c>
      <c r="G32" s="98">
        <v>76668.48</v>
      </c>
      <c r="H32" s="98">
        <v>76668.48</v>
      </c>
      <c r="I32" s="99">
        <f t="shared" si="0"/>
        <v>100</v>
      </c>
    </row>
    <row r="33" spans="1:9" ht="63" outlineLevel="5">
      <c r="A33" s="92">
        <v>20</v>
      </c>
      <c r="B33" s="100" t="s">
        <v>182</v>
      </c>
      <c r="C33" s="90" t="s">
        <v>291</v>
      </c>
      <c r="D33" s="90" t="s">
        <v>3</v>
      </c>
      <c r="E33" s="90" t="s">
        <v>310</v>
      </c>
      <c r="F33" s="90" t="s">
        <v>181</v>
      </c>
      <c r="G33" s="98">
        <v>23153.88</v>
      </c>
      <c r="H33" s="98">
        <v>23153.88</v>
      </c>
      <c r="I33" s="99">
        <f t="shared" si="0"/>
        <v>100</v>
      </c>
    </row>
    <row r="34" spans="1:9" ht="63" hidden="1" outlineLevel="5">
      <c r="A34" s="92">
        <v>21</v>
      </c>
      <c r="B34" s="93" t="s">
        <v>252</v>
      </c>
      <c r="C34" s="94" t="s">
        <v>98</v>
      </c>
      <c r="D34" s="94" t="s">
        <v>3</v>
      </c>
      <c r="E34" s="94" t="s">
        <v>251</v>
      </c>
      <c r="F34" s="94" t="s">
        <v>31</v>
      </c>
      <c r="G34" s="95">
        <f>G35</f>
        <v>0</v>
      </c>
      <c r="H34" s="95">
        <f>H35</f>
        <v>0</v>
      </c>
      <c r="I34" s="96" t="e">
        <f t="shared" si="0"/>
        <v>#DIV/0!</v>
      </c>
    </row>
    <row r="35" spans="1:9" ht="94.5" hidden="1" outlineLevel="5">
      <c r="A35" s="92">
        <v>22</v>
      </c>
      <c r="B35" s="93" t="s">
        <v>193</v>
      </c>
      <c r="C35" s="94" t="s">
        <v>98</v>
      </c>
      <c r="D35" s="94" t="s">
        <v>3</v>
      </c>
      <c r="E35" s="94" t="s">
        <v>251</v>
      </c>
      <c r="F35" s="94" t="s">
        <v>144</v>
      </c>
      <c r="G35" s="95">
        <f>G36</f>
        <v>0</v>
      </c>
      <c r="H35" s="95">
        <f>H36</f>
        <v>0</v>
      </c>
      <c r="I35" s="96" t="e">
        <f t="shared" si="0"/>
        <v>#DIV/0!</v>
      </c>
    </row>
    <row r="36" spans="1:9" ht="31.5" hidden="1" outlineLevel="5">
      <c r="A36" s="92">
        <v>23</v>
      </c>
      <c r="B36" s="93" t="s">
        <v>194</v>
      </c>
      <c r="C36" s="94" t="s">
        <v>98</v>
      </c>
      <c r="D36" s="94" t="s">
        <v>3</v>
      </c>
      <c r="E36" s="94" t="s">
        <v>251</v>
      </c>
      <c r="F36" s="94" t="s">
        <v>64</v>
      </c>
      <c r="G36" s="95">
        <f>G37+G38</f>
        <v>0</v>
      </c>
      <c r="H36" s="95">
        <f>H37+H38</f>
        <v>0</v>
      </c>
      <c r="I36" s="96" t="e">
        <f t="shared" si="0"/>
        <v>#DIV/0!</v>
      </c>
    </row>
    <row r="37" spans="1:9" ht="31.5" hidden="1" outlineLevel="5">
      <c r="A37" s="92">
        <v>24</v>
      </c>
      <c r="B37" s="97" t="s">
        <v>180</v>
      </c>
      <c r="C37" s="90" t="s">
        <v>98</v>
      </c>
      <c r="D37" s="90" t="s">
        <v>3</v>
      </c>
      <c r="E37" s="90" t="s">
        <v>251</v>
      </c>
      <c r="F37" s="90" t="s">
        <v>155</v>
      </c>
      <c r="G37" s="98"/>
      <c r="H37" s="98"/>
      <c r="I37" s="99" t="e">
        <f t="shared" si="0"/>
        <v>#DIV/0!</v>
      </c>
    </row>
    <row r="38" spans="1:9" ht="63" hidden="1" outlineLevel="5">
      <c r="A38" s="92">
        <v>25</v>
      </c>
      <c r="B38" s="100" t="s">
        <v>182</v>
      </c>
      <c r="C38" s="90" t="s">
        <v>98</v>
      </c>
      <c r="D38" s="90" t="s">
        <v>3</v>
      </c>
      <c r="E38" s="90" t="s">
        <v>251</v>
      </c>
      <c r="F38" s="90" t="s">
        <v>181</v>
      </c>
      <c r="G38" s="98"/>
      <c r="H38" s="98"/>
      <c r="I38" s="99" t="e">
        <f t="shared" si="0"/>
        <v>#DIV/0!</v>
      </c>
    </row>
    <row r="39" spans="1:9" ht="63" outlineLevel="5">
      <c r="A39" s="92">
        <v>26</v>
      </c>
      <c r="B39" s="93" t="s">
        <v>99</v>
      </c>
      <c r="C39" s="94" t="s">
        <v>291</v>
      </c>
      <c r="D39" s="94" t="s">
        <v>33</v>
      </c>
      <c r="E39" s="94"/>
      <c r="F39" s="94"/>
      <c r="G39" s="95">
        <f>G40</f>
        <v>1755945.64</v>
      </c>
      <c r="H39" s="95">
        <f>H40</f>
        <v>1651855.73</v>
      </c>
      <c r="I39" s="96">
        <f t="shared" si="0"/>
        <v>94.07214508075546</v>
      </c>
    </row>
    <row r="40" spans="1:9" ht="47.25" outlineLevel="5">
      <c r="A40" s="92">
        <v>27</v>
      </c>
      <c r="B40" s="93" t="s">
        <v>204</v>
      </c>
      <c r="C40" s="94" t="s">
        <v>291</v>
      </c>
      <c r="D40" s="94" t="s">
        <v>33</v>
      </c>
      <c r="E40" s="94" t="s">
        <v>202</v>
      </c>
      <c r="F40" s="94"/>
      <c r="G40" s="95">
        <f>G41</f>
        <v>1755945.64</v>
      </c>
      <c r="H40" s="95">
        <f>H41</f>
        <v>1651855.73</v>
      </c>
      <c r="I40" s="96">
        <f t="shared" si="0"/>
        <v>94.07214508075546</v>
      </c>
    </row>
    <row r="41" spans="1:9" ht="47.25" outlineLevel="5">
      <c r="A41" s="92">
        <v>28</v>
      </c>
      <c r="B41" s="93" t="s">
        <v>283</v>
      </c>
      <c r="C41" s="94" t="s">
        <v>291</v>
      </c>
      <c r="D41" s="94" t="s">
        <v>33</v>
      </c>
      <c r="E41" s="94" t="s">
        <v>203</v>
      </c>
      <c r="F41" s="94"/>
      <c r="G41" s="95">
        <f>G42+G48+G53+G58</f>
        <v>1755945.64</v>
      </c>
      <c r="H41" s="95">
        <f>H42+H48+H53+H58</f>
        <v>1651855.73</v>
      </c>
      <c r="I41" s="96">
        <f t="shared" si="0"/>
        <v>94.07214508075546</v>
      </c>
    </row>
    <row r="42" spans="1:9" ht="47.25" outlineLevel="5">
      <c r="A42" s="92">
        <v>29</v>
      </c>
      <c r="B42" s="93" t="s">
        <v>156</v>
      </c>
      <c r="C42" s="94" t="s">
        <v>291</v>
      </c>
      <c r="D42" s="94" t="s">
        <v>33</v>
      </c>
      <c r="E42" s="94" t="s">
        <v>184</v>
      </c>
      <c r="F42" s="94"/>
      <c r="G42" s="95">
        <f>G43+G63+G66</f>
        <v>1619502</v>
      </c>
      <c r="H42" s="95">
        <f>H43+H63+H66</f>
        <v>1515412.09</v>
      </c>
      <c r="I42" s="96">
        <f t="shared" si="0"/>
        <v>93.5727211204432</v>
      </c>
    </row>
    <row r="43" spans="1:9" ht="94.5" outlineLevel="5">
      <c r="A43" s="92">
        <v>30</v>
      </c>
      <c r="B43" s="93" t="s">
        <v>193</v>
      </c>
      <c r="C43" s="94" t="s">
        <v>291</v>
      </c>
      <c r="D43" s="94" t="s">
        <v>33</v>
      </c>
      <c r="E43" s="94" t="s">
        <v>184</v>
      </c>
      <c r="F43" s="94" t="s">
        <v>144</v>
      </c>
      <c r="G43" s="95">
        <f>G44</f>
        <v>1225052</v>
      </c>
      <c r="H43" s="95">
        <f>H44</f>
        <v>1156448.37</v>
      </c>
      <c r="I43" s="96">
        <f t="shared" si="0"/>
        <v>94.39994139024304</v>
      </c>
    </row>
    <row r="44" spans="1:9" ht="31.5" outlineLevel="5">
      <c r="A44" s="92">
        <v>31</v>
      </c>
      <c r="B44" s="97" t="s">
        <v>194</v>
      </c>
      <c r="C44" s="90" t="s">
        <v>291</v>
      </c>
      <c r="D44" s="90" t="s">
        <v>33</v>
      </c>
      <c r="E44" s="90" t="s">
        <v>184</v>
      </c>
      <c r="F44" s="90" t="s">
        <v>64</v>
      </c>
      <c r="G44" s="98">
        <f>G45+G46+G47</f>
        <v>1225052</v>
      </c>
      <c r="H44" s="98">
        <f>H45+H46+H47</f>
        <v>1156448.37</v>
      </c>
      <c r="I44" s="99">
        <f t="shared" si="0"/>
        <v>94.39994139024304</v>
      </c>
    </row>
    <row r="45" spans="1:9" ht="39" customHeight="1" outlineLevel="5">
      <c r="A45" s="92">
        <v>32</v>
      </c>
      <c r="B45" s="97" t="s">
        <v>180</v>
      </c>
      <c r="C45" s="90" t="s">
        <v>291</v>
      </c>
      <c r="D45" s="90" t="s">
        <v>33</v>
      </c>
      <c r="E45" s="90" t="s">
        <v>184</v>
      </c>
      <c r="F45" s="90" t="s">
        <v>155</v>
      </c>
      <c r="G45" s="98">
        <v>878300</v>
      </c>
      <c r="H45" s="98">
        <v>871031.87</v>
      </c>
      <c r="I45" s="99">
        <f t="shared" si="0"/>
        <v>99.17247751337813</v>
      </c>
    </row>
    <row r="46" spans="1:9" ht="55.5" customHeight="1" outlineLevel="6">
      <c r="A46" s="92">
        <v>33</v>
      </c>
      <c r="B46" s="97" t="s">
        <v>183</v>
      </c>
      <c r="C46" s="90" t="s">
        <v>291</v>
      </c>
      <c r="D46" s="90" t="s">
        <v>33</v>
      </c>
      <c r="E46" s="90" t="s">
        <v>184</v>
      </c>
      <c r="F46" s="90" t="s">
        <v>159</v>
      </c>
      <c r="G46" s="98">
        <v>81487</v>
      </c>
      <c r="H46" s="98">
        <v>22275</v>
      </c>
      <c r="I46" s="99">
        <f t="shared" si="0"/>
        <v>27.335648631069986</v>
      </c>
    </row>
    <row r="47" spans="1:9" ht="72.75" customHeight="1" outlineLevel="6">
      <c r="A47" s="92">
        <v>34</v>
      </c>
      <c r="B47" s="100" t="s">
        <v>182</v>
      </c>
      <c r="C47" s="90" t="s">
        <v>291</v>
      </c>
      <c r="D47" s="90" t="s">
        <v>33</v>
      </c>
      <c r="E47" s="90" t="s">
        <v>184</v>
      </c>
      <c r="F47" s="90" t="s">
        <v>181</v>
      </c>
      <c r="G47" s="98">
        <v>265265</v>
      </c>
      <c r="H47" s="98">
        <v>263141.5</v>
      </c>
      <c r="I47" s="99">
        <f t="shared" si="0"/>
        <v>99.19947976551751</v>
      </c>
    </row>
    <row r="48" spans="1:9" ht="80.25" customHeight="1" outlineLevel="6">
      <c r="A48" s="92">
        <v>35</v>
      </c>
      <c r="B48" s="120" t="s">
        <v>342</v>
      </c>
      <c r="C48" s="94" t="s">
        <v>291</v>
      </c>
      <c r="D48" s="94" t="s">
        <v>33</v>
      </c>
      <c r="E48" s="94" t="s">
        <v>343</v>
      </c>
      <c r="F48" s="94"/>
      <c r="G48" s="95">
        <f>G49</f>
        <v>8966</v>
      </c>
      <c r="H48" s="95">
        <f>H49</f>
        <v>8966</v>
      </c>
      <c r="I48" s="99">
        <f t="shared" si="0"/>
        <v>100</v>
      </c>
    </row>
    <row r="49" spans="1:9" ht="96" customHeight="1" outlineLevel="6">
      <c r="A49" s="92">
        <v>36</v>
      </c>
      <c r="B49" s="93" t="s">
        <v>193</v>
      </c>
      <c r="C49" s="94" t="s">
        <v>291</v>
      </c>
      <c r="D49" s="94" t="s">
        <v>33</v>
      </c>
      <c r="E49" s="94" t="s">
        <v>343</v>
      </c>
      <c r="F49" s="94" t="s">
        <v>144</v>
      </c>
      <c r="G49" s="95">
        <f>G50</f>
        <v>8966</v>
      </c>
      <c r="H49" s="95">
        <f>H50</f>
        <v>8966</v>
      </c>
      <c r="I49" s="99">
        <f t="shared" si="0"/>
        <v>100</v>
      </c>
    </row>
    <row r="50" spans="1:9" ht="72.75" customHeight="1" outlineLevel="6">
      <c r="A50" s="92">
        <v>37</v>
      </c>
      <c r="B50" s="93" t="s">
        <v>194</v>
      </c>
      <c r="C50" s="90" t="s">
        <v>291</v>
      </c>
      <c r="D50" s="90" t="s">
        <v>33</v>
      </c>
      <c r="E50" s="90" t="s">
        <v>343</v>
      </c>
      <c r="F50" s="90" t="s">
        <v>64</v>
      </c>
      <c r="G50" s="98">
        <f>G51+G52</f>
        <v>8966</v>
      </c>
      <c r="H50" s="98">
        <f>H51+H52</f>
        <v>8966</v>
      </c>
      <c r="I50" s="99">
        <f t="shared" si="0"/>
        <v>100</v>
      </c>
    </row>
    <row r="51" spans="1:9" ht="72.75" customHeight="1" outlineLevel="6">
      <c r="A51" s="92">
        <v>38</v>
      </c>
      <c r="B51" s="97" t="s">
        <v>180</v>
      </c>
      <c r="C51" s="90" t="s">
        <v>291</v>
      </c>
      <c r="D51" s="90" t="s">
        <v>33</v>
      </c>
      <c r="E51" s="90" t="s">
        <v>343</v>
      </c>
      <c r="F51" s="90" t="s">
        <v>155</v>
      </c>
      <c r="G51" s="98">
        <v>6886</v>
      </c>
      <c r="H51" s="98">
        <v>6886</v>
      </c>
      <c r="I51" s="99">
        <f t="shared" si="0"/>
        <v>100</v>
      </c>
    </row>
    <row r="52" spans="1:9" ht="72.75" customHeight="1" outlineLevel="6">
      <c r="A52" s="92">
        <v>39</v>
      </c>
      <c r="B52" s="100" t="s">
        <v>182</v>
      </c>
      <c r="C52" s="90" t="s">
        <v>291</v>
      </c>
      <c r="D52" s="90" t="s">
        <v>33</v>
      </c>
      <c r="E52" s="90" t="s">
        <v>343</v>
      </c>
      <c r="F52" s="90" t="s">
        <v>181</v>
      </c>
      <c r="G52" s="98">
        <v>2080</v>
      </c>
      <c r="H52" s="98">
        <v>2080</v>
      </c>
      <c r="I52" s="99">
        <f t="shared" si="0"/>
        <v>100</v>
      </c>
    </row>
    <row r="53" spans="1:9" ht="84.75" customHeight="1" outlineLevel="6">
      <c r="A53" s="92">
        <v>40</v>
      </c>
      <c r="B53" s="120" t="s">
        <v>309</v>
      </c>
      <c r="C53" s="94" t="s">
        <v>291</v>
      </c>
      <c r="D53" s="94" t="s">
        <v>33</v>
      </c>
      <c r="E53" s="94" t="s">
        <v>312</v>
      </c>
      <c r="F53" s="94"/>
      <c r="G53" s="95">
        <f>G54</f>
        <v>116677.64</v>
      </c>
      <c r="H53" s="95">
        <f>H54</f>
        <v>116677.64</v>
      </c>
      <c r="I53" s="99">
        <f t="shared" si="0"/>
        <v>100</v>
      </c>
    </row>
    <row r="54" spans="1:9" ht="99" customHeight="1" outlineLevel="6">
      <c r="A54" s="92">
        <v>41</v>
      </c>
      <c r="B54" s="93" t="s">
        <v>193</v>
      </c>
      <c r="C54" s="94" t="s">
        <v>291</v>
      </c>
      <c r="D54" s="94" t="s">
        <v>33</v>
      </c>
      <c r="E54" s="94" t="s">
        <v>312</v>
      </c>
      <c r="F54" s="94" t="s">
        <v>144</v>
      </c>
      <c r="G54" s="95">
        <f>G55</f>
        <v>116677.64</v>
      </c>
      <c r="H54" s="95">
        <f>H55</f>
        <v>116677.64</v>
      </c>
      <c r="I54" s="99">
        <f t="shared" si="0"/>
        <v>100</v>
      </c>
    </row>
    <row r="55" spans="1:9" ht="49.5" customHeight="1" outlineLevel="6">
      <c r="A55" s="92">
        <v>42</v>
      </c>
      <c r="B55" s="97" t="s">
        <v>194</v>
      </c>
      <c r="C55" s="90" t="s">
        <v>291</v>
      </c>
      <c r="D55" s="90" t="s">
        <v>33</v>
      </c>
      <c r="E55" s="90" t="s">
        <v>312</v>
      </c>
      <c r="F55" s="90" t="s">
        <v>64</v>
      </c>
      <c r="G55" s="98">
        <f>G56+G57</f>
        <v>116677.64</v>
      </c>
      <c r="H55" s="98">
        <f>H56+H57</f>
        <v>116677.64</v>
      </c>
      <c r="I55" s="99">
        <f t="shared" si="0"/>
        <v>100</v>
      </c>
    </row>
    <row r="56" spans="1:9" ht="42" customHeight="1" outlineLevel="6">
      <c r="A56" s="92">
        <v>43</v>
      </c>
      <c r="B56" s="97" t="s">
        <v>180</v>
      </c>
      <c r="C56" s="90" t="s">
        <v>291</v>
      </c>
      <c r="D56" s="90" t="s">
        <v>33</v>
      </c>
      <c r="E56" s="90" t="s">
        <v>344</v>
      </c>
      <c r="F56" s="90" t="s">
        <v>155</v>
      </c>
      <c r="G56" s="98">
        <v>89614.16</v>
      </c>
      <c r="H56" s="98">
        <v>89614.16</v>
      </c>
      <c r="I56" s="99">
        <f t="shared" si="0"/>
        <v>100</v>
      </c>
    </row>
    <row r="57" spans="1:9" ht="72.75" customHeight="1" outlineLevel="6">
      <c r="A57" s="92">
        <v>44</v>
      </c>
      <c r="B57" s="100" t="s">
        <v>182</v>
      </c>
      <c r="C57" s="90" t="s">
        <v>291</v>
      </c>
      <c r="D57" s="90" t="s">
        <v>33</v>
      </c>
      <c r="E57" s="90" t="s">
        <v>312</v>
      </c>
      <c r="F57" s="90" t="s">
        <v>181</v>
      </c>
      <c r="G57" s="98">
        <v>27063.48</v>
      </c>
      <c r="H57" s="98">
        <v>27063.48</v>
      </c>
      <c r="I57" s="99">
        <f t="shared" si="0"/>
        <v>100</v>
      </c>
    </row>
    <row r="58" spans="1:9" ht="92.25" customHeight="1" outlineLevel="6">
      <c r="A58" s="92">
        <v>45</v>
      </c>
      <c r="B58" s="101" t="s">
        <v>100</v>
      </c>
      <c r="C58" s="94" t="s">
        <v>291</v>
      </c>
      <c r="D58" s="94" t="s">
        <v>33</v>
      </c>
      <c r="E58" s="94" t="s">
        <v>311</v>
      </c>
      <c r="F58" s="94"/>
      <c r="G58" s="95">
        <f>G59</f>
        <v>10800</v>
      </c>
      <c r="H58" s="95">
        <f>H59</f>
        <v>10800</v>
      </c>
      <c r="I58" s="99">
        <f t="shared" si="0"/>
        <v>100</v>
      </c>
    </row>
    <row r="59" spans="1:9" ht="94.5" customHeight="1" outlineLevel="6">
      <c r="A59" s="92">
        <v>46</v>
      </c>
      <c r="B59" s="93" t="s">
        <v>193</v>
      </c>
      <c r="C59" s="94" t="s">
        <v>291</v>
      </c>
      <c r="D59" s="94" t="s">
        <v>33</v>
      </c>
      <c r="E59" s="94" t="s">
        <v>311</v>
      </c>
      <c r="F59" s="94" t="s">
        <v>144</v>
      </c>
      <c r="G59" s="95">
        <f>G60</f>
        <v>10800</v>
      </c>
      <c r="H59" s="95">
        <f>H60</f>
        <v>10800</v>
      </c>
      <c r="I59" s="99">
        <f t="shared" si="0"/>
        <v>100</v>
      </c>
    </row>
    <row r="60" spans="1:9" ht="47.25" customHeight="1" outlineLevel="6">
      <c r="A60" s="92">
        <v>47</v>
      </c>
      <c r="B60" s="97" t="s">
        <v>194</v>
      </c>
      <c r="C60" s="90" t="s">
        <v>291</v>
      </c>
      <c r="D60" s="90" t="s">
        <v>33</v>
      </c>
      <c r="E60" s="90" t="s">
        <v>311</v>
      </c>
      <c r="F60" s="90" t="s">
        <v>64</v>
      </c>
      <c r="G60" s="98">
        <f>G61+G62</f>
        <v>10800</v>
      </c>
      <c r="H60" s="98">
        <f>H61+H62</f>
        <v>10800</v>
      </c>
      <c r="I60" s="99">
        <f t="shared" si="0"/>
        <v>100</v>
      </c>
    </row>
    <row r="61" spans="1:9" ht="41.25" customHeight="1" outlineLevel="6">
      <c r="A61" s="92">
        <v>48</v>
      </c>
      <c r="B61" s="97" t="s">
        <v>180</v>
      </c>
      <c r="C61" s="90" t="s">
        <v>291</v>
      </c>
      <c r="D61" s="90" t="s">
        <v>33</v>
      </c>
      <c r="E61" s="90" t="s">
        <v>311</v>
      </c>
      <c r="F61" s="90" t="s">
        <v>155</v>
      </c>
      <c r="G61" s="98">
        <v>8294</v>
      </c>
      <c r="H61" s="98">
        <v>8294</v>
      </c>
      <c r="I61" s="99">
        <f t="shared" si="0"/>
        <v>100</v>
      </c>
    </row>
    <row r="62" spans="1:9" ht="72.75" customHeight="1" outlineLevel="6">
      <c r="A62" s="92">
        <v>49</v>
      </c>
      <c r="B62" s="100" t="s">
        <v>182</v>
      </c>
      <c r="C62" s="90" t="s">
        <v>291</v>
      </c>
      <c r="D62" s="90" t="s">
        <v>33</v>
      </c>
      <c r="E62" s="90" t="s">
        <v>311</v>
      </c>
      <c r="F62" s="90" t="s">
        <v>181</v>
      </c>
      <c r="G62" s="98">
        <v>2506</v>
      </c>
      <c r="H62" s="98">
        <v>2506</v>
      </c>
      <c r="I62" s="99">
        <f t="shared" si="0"/>
        <v>100</v>
      </c>
    </row>
    <row r="63" spans="1:9" ht="54" customHeight="1" outlineLevel="6">
      <c r="A63" s="92">
        <v>50</v>
      </c>
      <c r="B63" s="100" t="s">
        <v>195</v>
      </c>
      <c r="C63" s="90" t="s">
        <v>291</v>
      </c>
      <c r="D63" s="90" t="s">
        <v>33</v>
      </c>
      <c r="E63" s="90" t="s">
        <v>184</v>
      </c>
      <c r="F63" s="90" t="s">
        <v>197</v>
      </c>
      <c r="G63" s="98">
        <f>G64</f>
        <v>393450</v>
      </c>
      <c r="H63" s="98">
        <f>H64</f>
        <v>358065.96</v>
      </c>
      <c r="I63" s="99">
        <f t="shared" si="0"/>
        <v>91.00672512390393</v>
      </c>
    </row>
    <row r="64" spans="1:9" ht="46.5" customHeight="1" outlineLevel="6">
      <c r="A64" s="92">
        <v>51</v>
      </c>
      <c r="B64" s="100" t="s">
        <v>196</v>
      </c>
      <c r="C64" s="90" t="s">
        <v>291</v>
      </c>
      <c r="D64" s="90" t="s">
        <v>33</v>
      </c>
      <c r="E64" s="90" t="s">
        <v>184</v>
      </c>
      <c r="F64" s="90" t="s">
        <v>197</v>
      </c>
      <c r="G64" s="98">
        <f>G65</f>
        <v>393450</v>
      </c>
      <c r="H64" s="98">
        <f>H65</f>
        <v>358065.96</v>
      </c>
      <c r="I64" s="99">
        <f t="shared" si="0"/>
        <v>91.00672512390393</v>
      </c>
    </row>
    <row r="65" spans="1:9" ht="52.5" customHeight="1" outlineLevel="6">
      <c r="A65" s="92">
        <v>52</v>
      </c>
      <c r="B65" s="97" t="s">
        <v>160</v>
      </c>
      <c r="C65" s="90" t="s">
        <v>291</v>
      </c>
      <c r="D65" s="90" t="s">
        <v>33</v>
      </c>
      <c r="E65" s="90" t="s">
        <v>184</v>
      </c>
      <c r="F65" s="90" t="s">
        <v>161</v>
      </c>
      <c r="G65" s="98">
        <v>393450</v>
      </c>
      <c r="H65" s="98">
        <v>358065.96</v>
      </c>
      <c r="I65" s="99">
        <f t="shared" si="0"/>
        <v>91.00672512390393</v>
      </c>
    </row>
    <row r="66" spans="1:9" ht="27" customHeight="1" outlineLevel="6">
      <c r="A66" s="92">
        <v>53</v>
      </c>
      <c r="B66" s="97" t="s">
        <v>239</v>
      </c>
      <c r="C66" s="90" t="s">
        <v>291</v>
      </c>
      <c r="D66" s="90" t="s">
        <v>33</v>
      </c>
      <c r="E66" s="90" t="s">
        <v>184</v>
      </c>
      <c r="F66" s="90" t="s">
        <v>209</v>
      </c>
      <c r="G66" s="98">
        <f>G67</f>
        <v>1000</v>
      </c>
      <c r="H66" s="98">
        <f>H67</f>
        <v>897.76</v>
      </c>
      <c r="I66" s="99">
        <f t="shared" si="0"/>
        <v>89.776</v>
      </c>
    </row>
    <row r="67" spans="1:9" ht="27" customHeight="1" outlineLevel="6">
      <c r="A67" s="92">
        <v>54</v>
      </c>
      <c r="B67" s="97" t="s">
        <v>245</v>
      </c>
      <c r="C67" s="90" t="s">
        <v>291</v>
      </c>
      <c r="D67" s="90" t="s">
        <v>33</v>
      </c>
      <c r="E67" s="90" t="s">
        <v>184</v>
      </c>
      <c r="F67" s="90" t="s">
        <v>240</v>
      </c>
      <c r="G67" s="98">
        <f>G68</f>
        <v>1000</v>
      </c>
      <c r="H67" s="98">
        <f>H68</f>
        <v>897.76</v>
      </c>
      <c r="I67" s="99">
        <f t="shared" si="0"/>
        <v>89.776</v>
      </c>
    </row>
    <row r="68" spans="1:9" ht="27" customHeight="1" outlineLevel="6">
      <c r="A68" s="92">
        <v>55</v>
      </c>
      <c r="B68" s="97" t="s">
        <v>242</v>
      </c>
      <c r="C68" s="90" t="s">
        <v>291</v>
      </c>
      <c r="D68" s="90" t="s">
        <v>33</v>
      </c>
      <c r="E68" s="90" t="s">
        <v>184</v>
      </c>
      <c r="F68" s="90" t="s">
        <v>241</v>
      </c>
      <c r="G68" s="98">
        <v>1000</v>
      </c>
      <c r="H68" s="98">
        <v>897.76</v>
      </c>
      <c r="I68" s="99">
        <f t="shared" si="0"/>
        <v>89.776</v>
      </c>
    </row>
    <row r="69" spans="1:9" ht="31.5" hidden="1" outlineLevel="6">
      <c r="A69" s="92">
        <v>56</v>
      </c>
      <c r="B69" s="101" t="s">
        <v>253</v>
      </c>
      <c r="C69" s="94" t="s">
        <v>98</v>
      </c>
      <c r="D69" s="94" t="s">
        <v>254</v>
      </c>
      <c r="E69" s="94"/>
      <c r="F69" s="94"/>
      <c r="G69" s="95">
        <f aca="true" t="shared" si="2" ref="G69:H73">G70</f>
        <v>0</v>
      </c>
      <c r="H69" s="95">
        <f t="shared" si="2"/>
        <v>0</v>
      </c>
      <c r="I69" s="96" t="e">
        <f t="shared" si="0"/>
        <v>#DIV/0!</v>
      </c>
    </row>
    <row r="70" spans="1:9" ht="31.5" hidden="1" outlineLevel="6">
      <c r="A70" s="92">
        <v>57</v>
      </c>
      <c r="B70" s="101" t="s">
        <v>255</v>
      </c>
      <c r="C70" s="94" t="s">
        <v>98</v>
      </c>
      <c r="D70" s="94" t="s">
        <v>254</v>
      </c>
      <c r="E70" s="94" t="s">
        <v>256</v>
      </c>
      <c r="F70" s="94"/>
      <c r="G70" s="95">
        <f t="shared" si="2"/>
        <v>0</v>
      </c>
      <c r="H70" s="95">
        <f t="shared" si="2"/>
        <v>0</v>
      </c>
      <c r="I70" s="96" t="e">
        <f t="shared" si="0"/>
        <v>#DIV/0!</v>
      </c>
    </row>
    <row r="71" spans="1:9" ht="47.25" hidden="1" outlineLevel="6">
      <c r="A71" s="92">
        <v>58</v>
      </c>
      <c r="B71" s="101" t="s">
        <v>257</v>
      </c>
      <c r="C71" s="94" t="s">
        <v>98</v>
      </c>
      <c r="D71" s="94" t="s">
        <v>254</v>
      </c>
      <c r="E71" s="94" t="s">
        <v>258</v>
      </c>
      <c r="F71" s="94"/>
      <c r="G71" s="95">
        <f t="shared" si="2"/>
        <v>0</v>
      </c>
      <c r="H71" s="95">
        <f t="shared" si="2"/>
        <v>0</v>
      </c>
      <c r="I71" s="96" t="e">
        <f t="shared" si="0"/>
        <v>#DIV/0!</v>
      </c>
    </row>
    <row r="72" spans="1:9" ht="47.25" hidden="1" outlineLevel="6">
      <c r="A72" s="92">
        <v>59</v>
      </c>
      <c r="B72" s="93" t="s">
        <v>156</v>
      </c>
      <c r="C72" s="94" t="s">
        <v>98</v>
      </c>
      <c r="D72" s="94" t="s">
        <v>254</v>
      </c>
      <c r="E72" s="94" t="s">
        <v>259</v>
      </c>
      <c r="F72" s="94"/>
      <c r="G72" s="95">
        <f t="shared" si="2"/>
        <v>0</v>
      </c>
      <c r="H72" s="95">
        <f t="shared" si="2"/>
        <v>0</v>
      </c>
      <c r="I72" s="96" t="e">
        <f t="shared" si="0"/>
        <v>#DIV/0!</v>
      </c>
    </row>
    <row r="73" spans="1:9" s="2" customFormat="1" ht="15.75" hidden="1" outlineLevel="6">
      <c r="A73" s="92">
        <v>60</v>
      </c>
      <c r="B73" s="101" t="s">
        <v>239</v>
      </c>
      <c r="C73" s="94" t="s">
        <v>98</v>
      </c>
      <c r="D73" s="94" t="s">
        <v>254</v>
      </c>
      <c r="E73" s="94" t="s">
        <v>259</v>
      </c>
      <c r="F73" s="94" t="s">
        <v>209</v>
      </c>
      <c r="G73" s="95">
        <f t="shared" si="2"/>
        <v>0</v>
      </c>
      <c r="H73" s="95">
        <f t="shared" si="2"/>
        <v>0</v>
      </c>
      <c r="I73" s="96" t="e">
        <f t="shared" si="0"/>
        <v>#DIV/0!</v>
      </c>
    </row>
    <row r="74" spans="1:9" ht="15.75" hidden="1" outlineLevel="6">
      <c r="A74" s="92">
        <v>61</v>
      </c>
      <c r="B74" s="100" t="s">
        <v>260</v>
      </c>
      <c r="C74" s="90" t="s">
        <v>98</v>
      </c>
      <c r="D74" s="90" t="s">
        <v>254</v>
      </c>
      <c r="E74" s="90" t="s">
        <v>259</v>
      </c>
      <c r="F74" s="90" t="s">
        <v>261</v>
      </c>
      <c r="G74" s="98"/>
      <c r="H74" s="98"/>
      <c r="I74" s="99" t="e">
        <f t="shared" si="0"/>
        <v>#DIV/0!</v>
      </c>
    </row>
    <row r="75" spans="1:9" ht="31.5" outlineLevel="6">
      <c r="A75" s="92">
        <v>62</v>
      </c>
      <c r="B75" s="122" t="s">
        <v>322</v>
      </c>
      <c r="C75" s="94" t="s">
        <v>291</v>
      </c>
      <c r="D75" s="94" t="s">
        <v>254</v>
      </c>
      <c r="E75" s="94"/>
      <c r="F75" s="94"/>
      <c r="G75" s="95">
        <f aca="true" t="shared" si="3" ref="G75:H79">G76</f>
        <v>65700</v>
      </c>
      <c r="H75" s="95">
        <f t="shared" si="3"/>
        <v>65700</v>
      </c>
      <c r="I75" s="96">
        <f t="shared" si="0"/>
        <v>100</v>
      </c>
    </row>
    <row r="76" spans="1:9" ht="31.5" outlineLevel="6">
      <c r="A76" s="92">
        <v>63</v>
      </c>
      <c r="B76" s="122" t="s">
        <v>255</v>
      </c>
      <c r="C76" s="94" t="s">
        <v>291</v>
      </c>
      <c r="D76" s="94" t="s">
        <v>254</v>
      </c>
      <c r="E76" s="94" t="s">
        <v>256</v>
      </c>
      <c r="F76" s="94"/>
      <c r="G76" s="95">
        <f t="shared" si="3"/>
        <v>65700</v>
      </c>
      <c r="H76" s="95">
        <f t="shared" si="3"/>
        <v>65700</v>
      </c>
      <c r="I76" s="96">
        <f t="shared" si="0"/>
        <v>100</v>
      </c>
    </row>
    <row r="77" spans="1:9" ht="47.25" outlineLevel="6">
      <c r="A77" s="92">
        <v>64</v>
      </c>
      <c r="B77" s="123" t="s">
        <v>257</v>
      </c>
      <c r="C77" s="90" t="s">
        <v>291</v>
      </c>
      <c r="D77" s="90" t="s">
        <v>254</v>
      </c>
      <c r="E77" s="90" t="s">
        <v>258</v>
      </c>
      <c r="F77" s="90"/>
      <c r="G77" s="98">
        <f t="shared" si="3"/>
        <v>65700</v>
      </c>
      <c r="H77" s="98">
        <f t="shared" si="3"/>
        <v>65700</v>
      </c>
      <c r="I77" s="96">
        <f t="shared" si="0"/>
        <v>100</v>
      </c>
    </row>
    <row r="78" spans="1:9" ht="31.5" outlineLevel="6">
      <c r="A78" s="92">
        <v>65</v>
      </c>
      <c r="B78" s="123" t="s">
        <v>156</v>
      </c>
      <c r="C78" s="90" t="s">
        <v>291</v>
      </c>
      <c r="D78" s="90" t="s">
        <v>254</v>
      </c>
      <c r="E78" s="90" t="s">
        <v>259</v>
      </c>
      <c r="F78" s="90"/>
      <c r="G78" s="98">
        <f t="shared" si="3"/>
        <v>65700</v>
      </c>
      <c r="H78" s="98">
        <f t="shared" si="3"/>
        <v>65700</v>
      </c>
      <c r="I78" s="96">
        <f t="shared" si="0"/>
        <v>100</v>
      </c>
    </row>
    <row r="79" spans="1:9" ht="15.75" outlineLevel="6">
      <c r="A79" s="92">
        <v>66</v>
      </c>
      <c r="B79" s="123" t="s">
        <v>323</v>
      </c>
      <c r="C79" s="90" t="s">
        <v>291</v>
      </c>
      <c r="D79" s="90" t="s">
        <v>254</v>
      </c>
      <c r="E79" s="90" t="s">
        <v>259</v>
      </c>
      <c r="F79" s="90" t="s">
        <v>209</v>
      </c>
      <c r="G79" s="98">
        <f t="shared" si="3"/>
        <v>65700</v>
      </c>
      <c r="H79" s="98">
        <f t="shared" si="3"/>
        <v>65700</v>
      </c>
      <c r="I79" s="96">
        <f t="shared" si="0"/>
        <v>100</v>
      </c>
    </row>
    <row r="80" spans="1:9" ht="15.75" outlineLevel="6">
      <c r="A80" s="92">
        <v>67</v>
      </c>
      <c r="B80" s="124" t="s">
        <v>260</v>
      </c>
      <c r="C80" s="90" t="s">
        <v>291</v>
      </c>
      <c r="D80" s="90" t="s">
        <v>254</v>
      </c>
      <c r="E80" s="90" t="s">
        <v>259</v>
      </c>
      <c r="F80" s="90" t="s">
        <v>261</v>
      </c>
      <c r="G80" s="98">
        <v>65700</v>
      </c>
      <c r="H80" s="98">
        <v>65700</v>
      </c>
      <c r="I80" s="96">
        <f t="shared" si="0"/>
        <v>100</v>
      </c>
    </row>
    <row r="81" spans="1:9" ht="30" customHeight="1" outlineLevel="4">
      <c r="A81" s="92">
        <v>68</v>
      </c>
      <c r="B81" s="93" t="s">
        <v>101</v>
      </c>
      <c r="C81" s="94" t="s">
        <v>291</v>
      </c>
      <c r="D81" s="94" t="s">
        <v>8</v>
      </c>
      <c r="E81" s="94"/>
      <c r="F81" s="94" t="s">
        <v>31</v>
      </c>
      <c r="G81" s="95">
        <f>G84</f>
        <v>1000</v>
      </c>
      <c r="H81" s="95">
        <f>H84</f>
        <v>0</v>
      </c>
      <c r="I81" s="96">
        <f t="shared" si="0"/>
        <v>0</v>
      </c>
    </row>
    <row r="82" spans="1:9" ht="15.75" outlineLevel="4">
      <c r="A82" s="92">
        <v>69</v>
      </c>
      <c r="B82" s="93" t="s">
        <v>205</v>
      </c>
      <c r="C82" s="94" t="s">
        <v>291</v>
      </c>
      <c r="D82" s="94" t="s">
        <v>8</v>
      </c>
      <c r="E82" s="94" t="s">
        <v>207</v>
      </c>
      <c r="F82" s="94"/>
      <c r="G82" s="95">
        <f aca="true" t="shared" si="4" ref="G82:H85">G83</f>
        <v>1000</v>
      </c>
      <c r="H82" s="95">
        <f t="shared" si="4"/>
        <v>0</v>
      </c>
      <c r="I82" s="96">
        <f t="shared" si="0"/>
        <v>0</v>
      </c>
    </row>
    <row r="83" spans="1:9" ht="47.25" outlineLevel="4">
      <c r="A83" s="92">
        <v>70</v>
      </c>
      <c r="B83" s="93" t="s">
        <v>206</v>
      </c>
      <c r="C83" s="94" t="s">
        <v>291</v>
      </c>
      <c r="D83" s="94" t="s">
        <v>8</v>
      </c>
      <c r="E83" s="94" t="s">
        <v>208</v>
      </c>
      <c r="F83" s="94"/>
      <c r="G83" s="95">
        <f t="shared" si="4"/>
        <v>1000</v>
      </c>
      <c r="H83" s="95">
        <f t="shared" si="4"/>
        <v>0</v>
      </c>
      <c r="I83" s="96">
        <f t="shared" si="0"/>
        <v>0</v>
      </c>
    </row>
    <row r="84" spans="1:9" ht="15.75" outlineLevel="5">
      <c r="A84" s="92">
        <v>71</v>
      </c>
      <c r="B84" s="93" t="s">
        <v>39</v>
      </c>
      <c r="C84" s="94" t="s">
        <v>291</v>
      </c>
      <c r="D84" s="94" t="s">
        <v>8</v>
      </c>
      <c r="E84" s="94" t="s">
        <v>185</v>
      </c>
      <c r="F84" s="94"/>
      <c r="G84" s="95">
        <f t="shared" si="4"/>
        <v>1000</v>
      </c>
      <c r="H84" s="95">
        <f t="shared" si="4"/>
        <v>0</v>
      </c>
      <c r="I84" s="96">
        <f t="shared" si="0"/>
        <v>0</v>
      </c>
    </row>
    <row r="85" spans="1:9" ht="15.75" outlineLevel="5">
      <c r="A85" s="92">
        <v>72</v>
      </c>
      <c r="B85" s="97" t="s">
        <v>239</v>
      </c>
      <c r="C85" s="90" t="s">
        <v>291</v>
      </c>
      <c r="D85" s="90" t="s">
        <v>8</v>
      </c>
      <c r="E85" s="90" t="s">
        <v>185</v>
      </c>
      <c r="F85" s="90" t="s">
        <v>209</v>
      </c>
      <c r="G85" s="98">
        <f t="shared" si="4"/>
        <v>1000</v>
      </c>
      <c r="H85" s="98">
        <f t="shared" si="4"/>
        <v>0</v>
      </c>
      <c r="I85" s="99">
        <f t="shared" si="0"/>
        <v>0</v>
      </c>
    </row>
    <row r="86" spans="1:9" ht="15.75" outlineLevel="6">
      <c r="A86" s="92">
        <v>73</v>
      </c>
      <c r="B86" s="97" t="s">
        <v>163</v>
      </c>
      <c r="C86" s="90" t="s">
        <v>291</v>
      </c>
      <c r="D86" s="90" t="s">
        <v>8</v>
      </c>
      <c r="E86" s="90" t="s">
        <v>185</v>
      </c>
      <c r="F86" s="90" t="s">
        <v>162</v>
      </c>
      <c r="G86" s="98">
        <v>1000</v>
      </c>
      <c r="H86" s="98">
        <v>0</v>
      </c>
      <c r="I86" s="99">
        <f t="shared" si="0"/>
        <v>0</v>
      </c>
    </row>
    <row r="87" spans="1:9" ht="20.25" customHeight="1" outlineLevel="4">
      <c r="A87" s="92">
        <v>74</v>
      </c>
      <c r="B87" s="93" t="s">
        <v>164</v>
      </c>
      <c r="C87" s="94" t="s">
        <v>291</v>
      </c>
      <c r="D87" s="94" t="s">
        <v>35</v>
      </c>
      <c r="E87" s="94"/>
      <c r="F87" s="94" t="s">
        <v>31</v>
      </c>
      <c r="G87" s="95">
        <f>G88+G118</f>
        <v>43400</v>
      </c>
      <c r="H87" s="95">
        <f>H88+H118</f>
        <v>43172</v>
      </c>
      <c r="I87" s="96">
        <f t="shared" si="0"/>
        <v>99.47465437788019</v>
      </c>
    </row>
    <row r="88" spans="1:9" ht="15.75" outlineLevel="4">
      <c r="A88" s="92">
        <v>75</v>
      </c>
      <c r="B88" s="93" t="s">
        <v>205</v>
      </c>
      <c r="C88" s="94" t="s">
        <v>291</v>
      </c>
      <c r="D88" s="94" t="s">
        <v>35</v>
      </c>
      <c r="E88" s="94" t="s">
        <v>207</v>
      </c>
      <c r="F88" s="94"/>
      <c r="G88" s="95">
        <f>G89</f>
        <v>41900</v>
      </c>
      <c r="H88" s="95">
        <f>H89</f>
        <v>41672</v>
      </c>
      <c r="I88" s="96">
        <f t="shared" si="0"/>
        <v>99.45584725536993</v>
      </c>
    </row>
    <row r="89" spans="1:9" ht="47.25" outlineLevel="4">
      <c r="A89" s="92">
        <v>76</v>
      </c>
      <c r="B89" s="93" t="s">
        <v>206</v>
      </c>
      <c r="C89" s="94" t="s">
        <v>291</v>
      </c>
      <c r="D89" s="94" t="s">
        <v>35</v>
      </c>
      <c r="E89" s="94" t="s">
        <v>208</v>
      </c>
      <c r="F89" s="94"/>
      <c r="G89" s="95">
        <f>G90+G94+G97+G100+G103+G109+G115</f>
        <v>41900</v>
      </c>
      <c r="H89" s="95">
        <f>H90+H94+H97+H100+H103+H109+H115</f>
        <v>41672</v>
      </c>
      <c r="I89" s="96">
        <f t="shared" si="0"/>
        <v>99.45584725536993</v>
      </c>
    </row>
    <row r="90" spans="1:9" ht="31.5" outlineLevel="4">
      <c r="A90" s="92">
        <v>77</v>
      </c>
      <c r="B90" s="93" t="s">
        <v>102</v>
      </c>
      <c r="C90" s="94" t="s">
        <v>291</v>
      </c>
      <c r="D90" s="94" t="s">
        <v>35</v>
      </c>
      <c r="E90" s="94" t="s">
        <v>198</v>
      </c>
      <c r="F90" s="94" t="s">
        <v>31</v>
      </c>
      <c r="G90" s="95">
        <f>G91</f>
        <v>500</v>
      </c>
      <c r="H90" s="95">
        <f>91:91</f>
        <v>272</v>
      </c>
      <c r="I90" s="96">
        <f t="shared" si="0"/>
        <v>54.400000000000006</v>
      </c>
    </row>
    <row r="91" spans="1:9" ht="15.75" outlineLevel="4">
      <c r="A91" s="92">
        <v>78</v>
      </c>
      <c r="B91" s="100" t="s">
        <v>239</v>
      </c>
      <c r="C91" s="90" t="s">
        <v>291</v>
      </c>
      <c r="D91" s="90" t="s">
        <v>35</v>
      </c>
      <c r="E91" s="90" t="s">
        <v>198</v>
      </c>
      <c r="F91" s="90" t="s">
        <v>209</v>
      </c>
      <c r="G91" s="98">
        <f>G92</f>
        <v>500</v>
      </c>
      <c r="H91" s="98">
        <f>H92</f>
        <v>272</v>
      </c>
      <c r="I91" s="99">
        <f t="shared" si="0"/>
        <v>54.400000000000006</v>
      </c>
    </row>
    <row r="92" spans="1:9" ht="15.75" outlineLevel="4">
      <c r="A92" s="92">
        <v>79</v>
      </c>
      <c r="B92" s="100" t="s">
        <v>243</v>
      </c>
      <c r="C92" s="90" t="s">
        <v>291</v>
      </c>
      <c r="D92" s="90" t="s">
        <v>35</v>
      </c>
      <c r="E92" s="90" t="s">
        <v>198</v>
      </c>
      <c r="F92" s="90" t="s">
        <v>240</v>
      </c>
      <c r="G92" s="98">
        <f>G93</f>
        <v>500</v>
      </c>
      <c r="H92" s="98">
        <f>H93</f>
        <v>272</v>
      </c>
      <c r="I92" s="99">
        <f t="shared" si="0"/>
        <v>54.400000000000006</v>
      </c>
    </row>
    <row r="93" spans="1:9" ht="15.75" outlineLevel="5">
      <c r="A93" s="92">
        <v>80</v>
      </c>
      <c r="B93" s="97" t="s">
        <v>242</v>
      </c>
      <c r="C93" s="90" t="s">
        <v>291</v>
      </c>
      <c r="D93" s="90" t="s">
        <v>35</v>
      </c>
      <c r="E93" s="90" t="s">
        <v>198</v>
      </c>
      <c r="F93" s="90" t="s">
        <v>241</v>
      </c>
      <c r="G93" s="98">
        <v>500</v>
      </c>
      <c r="H93" s="98">
        <v>272</v>
      </c>
      <c r="I93" s="99">
        <f t="shared" si="0"/>
        <v>54.400000000000006</v>
      </c>
    </row>
    <row r="94" spans="1:9" ht="63" outlineLevel="5">
      <c r="A94" s="92">
        <v>81</v>
      </c>
      <c r="B94" s="121" t="s">
        <v>314</v>
      </c>
      <c r="C94" s="94" t="s">
        <v>291</v>
      </c>
      <c r="D94" s="94" t="s">
        <v>35</v>
      </c>
      <c r="E94" s="94" t="s">
        <v>315</v>
      </c>
      <c r="F94" s="94"/>
      <c r="G94" s="95">
        <f>G95</f>
        <v>24800</v>
      </c>
      <c r="H94" s="95">
        <f>H95</f>
        <v>24800</v>
      </c>
      <c r="I94" s="96">
        <f aca="true" t="shared" si="5" ref="I94:I99">H94/G94*100</f>
        <v>100</v>
      </c>
    </row>
    <row r="95" spans="1:9" ht="15.75" outlineLevel="5">
      <c r="A95" s="92">
        <v>82</v>
      </c>
      <c r="B95" s="97" t="s">
        <v>199</v>
      </c>
      <c r="C95" s="90" t="s">
        <v>291</v>
      </c>
      <c r="D95" s="90" t="s">
        <v>35</v>
      </c>
      <c r="E95" s="90" t="s">
        <v>315</v>
      </c>
      <c r="F95" s="90" t="s">
        <v>34</v>
      </c>
      <c r="G95" s="98">
        <f>G96</f>
        <v>24800</v>
      </c>
      <c r="H95" s="98">
        <f>H96</f>
        <v>24800</v>
      </c>
      <c r="I95" s="99">
        <f t="shared" si="5"/>
        <v>100</v>
      </c>
    </row>
    <row r="96" spans="1:9" ht="15.75" outlineLevel="5">
      <c r="A96" s="92">
        <v>83</v>
      </c>
      <c r="B96" s="97" t="s">
        <v>11</v>
      </c>
      <c r="C96" s="90" t="s">
        <v>291</v>
      </c>
      <c r="D96" s="90" t="s">
        <v>35</v>
      </c>
      <c r="E96" s="90" t="s">
        <v>315</v>
      </c>
      <c r="F96" s="90" t="s">
        <v>171</v>
      </c>
      <c r="G96" s="98">
        <v>24800</v>
      </c>
      <c r="H96" s="98">
        <v>24800</v>
      </c>
      <c r="I96" s="99">
        <f t="shared" si="5"/>
        <v>100</v>
      </c>
    </row>
    <row r="97" spans="1:9" ht="47.25" outlineLevel="6">
      <c r="A97" s="92">
        <v>84</v>
      </c>
      <c r="B97" s="121" t="s">
        <v>317</v>
      </c>
      <c r="C97" s="94" t="s">
        <v>291</v>
      </c>
      <c r="D97" s="94" t="s">
        <v>35</v>
      </c>
      <c r="E97" s="94" t="s">
        <v>316</v>
      </c>
      <c r="F97" s="94"/>
      <c r="G97" s="95">
        <f>G98</f>
        <v>1500</v>
      </c>
      <c r="H97" s="95">
        <f>H98</f>
        <v>1500</v>
      </c>
      <c r="I97" s="96">
        <f t="shared" si="5"/>
        <v>100</v>
      </c>
    </row>
    <row r="98" spans="1:9" ht="15.75" outlineLevel="6">
      <c r="A98" s="92">
        <v>85</v>
      </c>
      <c r="B98" s="97" t="s">
        <v>199</v>
      </c>
      <c r="C98" s="90" t="s">
        <v>291</v>
      </c>
      <c r="D98" s="90" t="s">
        <v>35</v>
      </c>
      <c r="E98" s="90" t="s">
        <v>316</v>
      </c>
      <c r="F98" s="90" t="s">
        <v>34</v>
      </c>
      <c r="G98" s="98">
        <f>G99</f>
        <v>1500</v>
      </c>
      <c r="H98" s="98">
        <f>H99</f>
        <v>1500</v>
      </c>
      <c r="I98" s="99">
        <f t="shared" si="5"/>
        <v>100</v>
      </c>
    </row>
    <row r="99" spans="1:9" ht="15.75" outlineLevel="6">
      <c r="A99" s="92">
        <v>86</v>
      </c>
      <c r="B99" s="97" t="s">
        <v>11</v>
      </c>
      <c r="C99" s="90" t="s">
        <v>291</v>
      </c>
      <c r="D99" s="90" t="s">
        <v>35</v>
      </c>
      <c r="E99" s="90" t="s">
        <v>316</v>
      </c>
      <c r="F99" s="90" t="s">
        <v>171</v>
      </c>
      <c r="G99" s="98">
        <v>1500</v>
      </c>
      <c r="H99" s="98">
        <v>1500</v>
      </c>
      <c r="I99" s="99">
        <f t="shared" si="5"/>
        <v>100</v>
      </c>
    </row>
    <row r="100" spans="1:9" ht="47.25" outlineLevel="6">
      <c r="A100" s="92">
        <v>87</v>
      </c>
      <c r="B100" s="93" t="s">
        <v>186</v>
      </c>
      <c r="C100" s="94" t="s">
        <v>291</v>
      </c>
      <c r="D100" s="94" t="s">
        <v>35</v>
      </c>
      <c r="E100" s="94" t="s">
        <v>187</v>
      </c>
      <c r="F100" s="94"/>
      <c r="G100" s="95">
        <f>G101</f>
        <v>1100</v>
      </c>
      <c r="H100" s="95">
        <f>H101</f>
        <v>1100</v>
      </c>
      <c r="I100" s="96">
        <f t="shared" si="0"/>
        <v>100</v>
      </c>
    </row>
    <row r="101" spans="1:9" ht="15.75" outlineLevel="6">
      <c r="A101" s="92">
        <v>88</v>
      </c>
      <c r="B101" s="97" t="s">
        <v>199</v>
      </c>
      <c r="C101" s="90" t="s">
        <v>291</v>
      </c>
      <c r="D101" s="90" t="s">
        <v>35</v>
      </c>
      <c r="E101" s="90" t="s">
        <v>187</v>
      </c>
      <c r="F101" s="90" t="s">
        <v>34</v>
      </c>
      <c r="G101" s="98">
        <f>G102</f>
        <v>1100</v>
      </c>
      <c r="H101" s="98">
        <f>H102</f>
        <v>1100</v>
      </c>
      <c r="I101" s="99">
        <f t="shared" si="0"/>
        <v>100</v>
      </c>
    </row>
    <row r="102" spans="1:9" ht="15.75" outlineLevel="6">
      <c r="A102" s="92">
        <v>89</v>
      </c>
      <c r="B102" s="97" t="s">
        <v>11</v>
      </c>
      <c r="C102" s="90" t="s">
        <v>291</v>
      </c>
      <c r="D102" s="90" t="s">
        <v>35</v>
      </c>
      <c r="E102" s="90" t="s">
        <v>187</v>
      </c>
      <c r="F102" s="90" t="s">
        <v>171</v>
      </c>
      <c r="G102" s="98">
        <v>1100</v>
      </c>
      <c r="H102" s="98">
        <v>1100</v>
      </c>
      <c r="I102" s="99">
        <f t="shared" si="0"/>
        <v>100</v>
      </c>
    </row>
    <row r="103" spans="1:9" ht="54" customHeight="1" outlineLevel="6">
      <c r="A103" s="92">
        <v>90</v>
      </c>
      <c r="B103" s="93" t="s">
        <v>174</v>
      </c>
      <c r="C103" s="94" t="s">
        <v>291</v>
      </c>
      <c r="D103" s="94" t="s">
        <v>35</v>
      </c>
      <c r="E103" s="94" t="s">
        <v>188</v>
      </c>
      <c r="F103" s="94"/>
      <c r="G103" s="95">
        <f>G104</f>
        <v>1900</v>
      </c>
      <c r="H103" s="95">
        <f>H104</f>
        <v>1900</v>
      </c>
      <c r="I103" s="96">
        <f t="shared" si="0"/>
        <v>100</v>
      </c>
    </row>
    <row r="104" spans="1:9" ht="15.75" outlineLevel="6">
      <c r="A104" s="92">
        <v>91</v>
      </c>
      <c r="B104" s="97" t="s">
        <v>199</v>
      </c>
      <c r="C104" s="90" t="s">
        <v>291</v>
      </c>
      <c r="D104" s="90" t="s">
        <v>35</v>
      </c>
      <c r="E104" s="90" t="s">
        <v>188</v>
      </c>
      <c r="F104" s="90" t="s">
        <v>34</v>
      </c>
      <c r="G104" s="98">
        <f>G105</f>
        <v>1900</v>
      </c>
      <c r="H104" s="98">
        <f>H105</f>
        <v>1900</v>
      </c>
      <c r="I104" s="99">
        <f t="shared" si="0"/>
        <v>100</v>
      </c>
    </row>
    <row r="105" spans="1:9" ht="15.75" outlineLevel="6">
      <c r="A105" s="92">
        <v>92</v>
      </c>
      <c r="B105" s="97" t="s">
        <v>11</v>
      </c>
      <c r="C105" s="90" t="s">
        <v>291</v>
      </c>
      <c r="D105" s="90" t="s">
        <v>35</v>
      </c>
      <c r="E105" s="90" t="s">
        <v>188</v>
      </c>
      <c r="F105" s="90" t="s">
        <v>171</v>
      </c>
      <c r="G105" s="98">
        <v>1900</v>
      </c>
      <c r="H105" s="98">
        <v>1900</v>
      </c>
      <c r="I105" s="99">
        <f t="shared" si="0"/>
        <v>100</v>
      </c>
    </row>
    <row r="106" spans="1:9" ht="63" hidden="1" outlineLevel="6">
      <c r="A106" s="92">
        <v>93</v>
      </c>
      <c r="B106" s="93" t="s">
        <v>189</v>
      </c>
      <c r="C106" s="94" t="s">
        <v>291</v>
      </c>
      <c r="D106" s="94" t="s">
        <v>35</v>
      </c>
      <c r="E106" s="94" t="s">
        <v>190</v>
      </c>
      <c r="F106" s="94"/>
      <c r="G106" s="95">
        <f>G107</f>
        <v>2700</v>
      </c>
      <c r="H106" s="95">
        <f>H107</f>
        <v>2700</v>
      </c>
      <c r="I106" s="96">
        <f t="shared" si="0"/>
        <v>100</v>
      </c>
    </row>
    <row r="107" spans="1:9" ht="15.75" hidden="1" outlineLevel="6">
      <c r="A107" s="92">
        <v>94</v>
      </c>
      <c r="B107" s="97" t="s">
        <v>199</v>
      </c>
      <c r="C107" s="90" t="s">
        <v>291</v>
      </c>
      <c r="D107" s="90" t="s">
        <v>35</v>
      </c>
      <c r="E107" s="90" t="s">
        <v>190</v>
      </c>
      <c r="F107" s="90" t="s">
        <v>34</v>
      </c>
      <c r="G107" s="98">
        <f>G108</f>
        <v>2700</v>
      </c>
      <c r="H107" s="98">
        <f>H108</f>
        <v>2700</v>
      </c>
      <c r="I107" s="99">
        <f t="shared" si="0"/>
        <v>100</v>
      </c>
    </row>
    <row r="108" spans="1:9" ht="15.75" hidden="1" outlineLevel="6">
      <c r="A108" s="92">
        <v>95</v>
      </c>
      <c r="B108" s="97" t="s">
        <v>11</v>
      </c>
      <c r="C108" s="90" t="s">
        <v>291</v>
      </c>
      <c r="D108" s="90" t="s">
        <v>35</v>
      </c>
      <c r="E108" s="90" t="s">
        <v>190</v>
      </c>
      <c r="F108" s="90" t="s">
        <v>171</v>
      </c>
      <c r="G108" s="98">
        <v>2700</v>
      </c>
      <c r="H108" s="98">
        <v>2700</v>
      </c>
      <c r="I108" s="99">
        <f t="shared" si="0"/>
        <v>100</v>
      </c>
    </row>
    <row r="109" spans="1:9" ht="47.25" outlineLevel="6">
      <c r="A109" s="92">
        <v>96</v>
      </c>
      <c r="B109" s="121" t="s">
        <v>318</v>
      </c>
      <c r="C109" s="94" t="s">
        <v>291</v>
      </c>
      <c r="D109" s="94" t="s">
        <v>35</v>
      </c>
      <c r="E109" s="94" t="s">
        <v>190</v>
      </c>
      <c r="F109" s="94"/>
      <c r="G109" s="95">
        <f>G110</f>
        <v>2700</v>
      </c>
      <c r="H109" s="95">
        <f>H110</f>
        <v>2700</v>
      </c>
      <c r="I109" s="96">
        <f t="shared" si="0"/>
        <v>100</v>
      </c>
    </row>
    <row r="110" spans="1:9" ht="15.75" outlineLevel="6">
      <c r="A110" s="92">
        <v>97</v>
      </c>
      <c r="B110" s="93" t="s">
        <v>199</v>
      </c>
      <c r="C110" s="94" t="s">
        <v>291</v>
      </c>
      <c r="D110" s="94" t="s">
        <v>35</v>
      </c>
      <c r="E110" s="94" t="s">
        <v>190</v>
      </c>
      <c r="F110" s="94" t="s">
        <v>34</v>
      </c>
      <c r="G110" s="95">
        <f>G111</f>
        <v>2700</v>
      </c>
      <c r="H110" s="95">
        <f>H111</f>
        <v>2700</v>
      </c>
      <c r="I110" s="96">
        <f t="shared" si="0"/>
        <v>100</v>
      </c>
    </row>
    <row r="111" spans="1:9" ht="15.75" outlineLevel="6">
      <c r="A111" s="92">
        <v>98</v>
      </c>
      <c r="B111" s="97" t="s">
        <v>11</v>
      </c>
      <c r="C111" s="90" t="s">
        <v>291</v>
      </c>
      <c r="D111" s="90" t="s">
        <v>35</v>
      </c>
      <c r="E111" s="90" t="s">
        <v>190</v>
      </c>
      <c r="F111" s="90" t="s">
        <v>171</v>
      </c>
      <c r="G111" s="98">
        <v>2700</v>
      </c>
      <c r="H111" s="98">
        <v>2700</v>
      </c>
      <c r="I111" s="99">
        <f t="shared" si="0"/>
        <v>100</v>
      </c>
    </row>
    <row r="112" spans="1:9" ht="78.75" outlineLevel="6">
      <c r="A112" s="92">
        <v>99</v>
      </c>
      <c r="B112" s="121" t="s">
        <v>313</v>
      </c>
      <c r="C112" s="94" t="s">
        <v>291</v>
      </c>
      <c r="D112" s="94" t="s">
        <v>35</v>
      </c>
      <c r="E112" s="94" t="s">
        <v>192</v>
      </c>
      <c r="F112" s="94"/>
      <c r="G112" s="95">
        <f>G113</f>
        <v>0</v>
      </c>
      <c r="H112" s="95">
        <f>H113</f>
        <v>0</v>
      </c>
      <c r="I112" s="99" t="e">
        <f t="shared" si="0"/>
        <v>#DIV/0!</v>
      </c>
    </row>
    <row r="113" spans="1:9" ht="15.75" outlineLevel="6">
      <c r="A113" s="92">
        <v>100</v>
      </c>
      <c r="B113" s="97" t="s">
        <v>199</v>
      </c>
      <c r="C113" s="90" t="s">
        <v>291</v>
      </c>
      <c r="D113" s="90" t="s">
        <v>35</v>
      </c>
      <c r="E113" s="90" t="s">
        <v>192</v>
      </c>
      <c r="F113" s="90" t="s">
        <v>34</v>
      </c>
      <c r="G113" s="98">
        <f>G114</f>
        <v>0</v>
      </c>
      <c r="H113" s="98">
        <f>H114</f>
        <v>0</v>
      </c>
      <c r="I113" s="99" t="e">
        <f>H113/G113*100</f>
        <v>#DIV/0!</v>
      </c>
    </row>
    <row r="114" spans="1:9" ht="15.75" outlineLevel="6">
      <c r="A114" s="92">
        <v>101</v>
      </c>
      <c r="B114" s="97" t="s">
        <v>11</v>
      </c>
      <c r="C114" s="90" t="s">
        <v>291</v>
      </c>
      <c r="D114" s="90" t="s">
        <v>35</v>
      </c>
      <c r="E114" s="90" t="s">
        <v>192</v>
      </c>
      <c r="F114" s="90" t="s">
        <v>171</v>
      </c>
      <c r="G114" s="98"/>
      <c r="H114" s="98"/>
      <c r="I114" s="99" t="e">
        <f>H114/G114*100</f>
        <v>#DIV/0!</v>
      </c>
    </row>
    <row r="115" spans="1:9" ht="47.25" outlineLevel="6">
      <c r="A115" s="92">
        <v>102</v>
      </c>
      <c r="B115" s="93" t="s">
        <v>200</v>
      </c>
      <c r="C115" s="94" t="s">
        <v>291</v>
      </c>
      <c r="D115" s="94" t="s">
        <v>35</v>
      </c>
      <c r="E115" s="94" t="s">
        <v>201</v>
      </c>
      <c r="F115" s="94"/>
      <c r="G115" s="95">
        <f>G116</f>
        <v>9400</v>
      </c>
      <c r="H115" s="95">
        <f>H116</f>
        <v>9400</v>
      </c>
      <c r="I115" s="96">
        <f t="shared" si="0"/>
        <v>100</v>
      </c>
    </row>
    <row r="116" spans="1:9" ht="15.75" outlineLevel="6">
      <c r="A116" s="92">
        <v>103</v>
      </c>
      <c r="B116" s="97" t="s">
        <v>199</v>
      </c>
      <c r="C116" s="90" t="s">
        <v>291</v>
      </c>
      <c r="D116" s="90" t="s">
        <v>35</v>
      </c>
      <c r="E116" s="90" t="s">
        <v>201</v>
      </c>
      <c r="F116" s="90" t="s">
        <v>34</v>
      </c>
      <c r="G116" s="98">
        <f>G117</f>
        <v>9400</v>
      </c>
      <c r="H116" s="98">
        <f>H117</f>
        <v>9400</v>
      </c>
      <c r="I116" s="99">
        <f t="shared" si="0"/>
        <v>100</v>
      </c>
    </row>
    <row r="117" spans="1:9" ht="15.75" outlineLevel="6">
      <c r="A117" s="92">
        <v>104</v>
      </c>
      <c r="B117" s="97" t="s">
        <v>11</v>
      </c>
      <c r="C117" s="90" t="s">
        <v>291</v>
      </c>
      <c r="D117" s="90" t="s">
        <v>35</v>
      </c>
      <c r="E117" s="90" t="s">
        <v>201</v>
      </c>
      <c r="F117" s="90" t="s">
        <v>171</v>
      </c>
      <c r="G117" s="98">
        <v>9400</v>
      </c>
      <c r="H117" s="98">
        <v>9400</v>
      </c>
      <c r="I117" s="99">
        <f t="shared" si="0"/>
        <v>100</v>
      </c>
    </row>
    <row r="118" spans="1:9" ht="47.25" outlineLevel="6">
      <c r="A118" s="92">
        <v>105</v>
      </c>
      <c r="B118" s="93" t="s">
        <v>292</v>
      </c>
      <c r="C118" s="94" t="s">
        <v>291</v>
      </c>
      <c r="D118" s="94" t="s">
        <v>35</v>
      </c>
      <c r="E118" s="94" t="s">
        <v>210</v>
      </c>
      <c r="F118" s="94"/>
      <c r="G118" s="95">
        <f aca="true" t="shared" si="6" ref="G118:H122">G119</f>
        <v>1500</v>
      </c>
      <c r="H118" s="95">
        <f t="shared" si="6"/>
        <v>1500</v>
      </c>
      <c r="I118" s="96">
        <f t="shared" si="0"/>
        <v>100</v>
      </c>
    </row>
    <row r="119" spans="1:9" ht="38.25" customHeight="1" outlineLevel="6">
      <c r="A119" s="92">
        <v>106</v>
      </c>
      <c r="B119" s="93" t="s">
        <v>246</v>
      </c>
      <c r="C119" s="94" t="s">
        <v>291</v>
      </c>
      <c r="D119" s="94" t="s">
        <v>35</v>
      </c>
      <c r="E119" s="94" t="s">
        <v>211</v>
      </c>
      <c r="F119" s="94"/>
      <c r="G119" s="95">
        <f t="shared" si="6"/>
        <v>1500</v>
      </c>
      <c r="H119" s="95">
        <f t="shared" si="6"/>
        <v>1500</v>
      </c>
      <c r="I119" s="96">
        <f t="shared" si="0"/>
        <v>100</v>
      </c>
    </row>
    <row r="120" spans="1:9" ht="35.25" customHeight="1" outlineLevel="6">
      <c r="A120" s="92">
        <v>107</v>
      </c>
      <c r="B120" s="93" t="s">
        <v>284</v>
      </c>
      <c r="C120" s="94" t="s">
        <v>291</v>
      </c>
      <c r="D120" s="94" t="s">
        <v>35</v>
      </c>
      <c r="E120" s="94" t="s">
        <v>191</v>
      </c>
      <c r="F120" s="94"/>
      <c r="G120" s="95">
        <f t="shared" si="6"/>
        <v>1500</v>
      </c>
      <c r="H120" s="95">
        <f t="shared" si="6"/>
        <v>1500</v>
      </c>
      <c r="I120" s="96">
        <f t="shared" si="0"/>
        <v>100</v>
      </c>
    </row>
    <row r="121" spans="1:9" ht="20.25" customHeight="1" outlineLevel="6">
      <c r="A121" s="92">
        <v>108</v>
      </c>
      <c r="B121" s="100" t="s">
        <v>195</v>
      </c>
      <c r="C121" s="90" t="s">
        <v>291</v>
      </c>
      <c r="D121" s="90" t="s">
        <v>35</v>
      </c>
      <c r="E121" s="90" t="s">
        <v>191</v>
      </c>
      <c r="F121" s="90" t="s">
        <v>197</v>
      </c>
      <c r="G121" s="98">
        <f t="shared" si="6"/>
        <v>1500</v>
      </c>
      <c r="H121" s="98">
        <f t="shared" si="6"/>
        <v>1500</v>
      </c>
      <c r="I121" s="99">
        <f t="shared" si="0"/>
        <v>100</v>
      </c>
    </row>
    <row r="122" spans="1:9" ht="48.75" customHeight="1" outlineLevel="6">
      <c r="A122" s="92">
        <v>109</v>
      </c>
      <c r="B122" s="100" t="s">
        <v>196</v>
      </c>
      <c r="C122" s="90" t="s">
        <v>291</v>
      </c>
      <c r="D122" s="90" t="s">
        <v>35</v>
      </c>
      <c r="E122" s="90" t="s">
        <v>191</v>
      </c>
      <c r="F122" s="90" t="s">
        <v>149</v>
      </c>
      <c r="G122" s="98">
        <f t="shared" si="6"/>
        <v>1500</v>
      </c>
      <c r="H122" s="98">
        <f t="shared" si="6"/>
        <v>1500</v>
      </c>
      <c r="I122" s="99">
        <f t="shared" si="0"/>
        <v>100</v>
      </c>
    </row>
    <row r="123" spans="1:9" ht="47.25" outlineLevel="6">
      <c r="A123" s="92">
        <v>110</v>
      </c>
      <c r="B123" s="97" t="s">
        <v>160</v>
      </c>
      <c r="C123" s="90" t="s">
        <v>291</v>
      </c>
      <c r="D123" s="90" t="s">
        <v>35</v>
      </c>
      <c r="E123" s="90" t="s">
        <v>191</v>
      </c>
      <c r="F123" s="90" t="s">
        <v>161</v>
      </c>
      <c r="G123" s="98">
        <v>1500</v>
      </c>
      <c r="H123" s="98">
        <v>1500</v>
      </c>
      <c r="I123" s="99">
        <f t="shared" si="0"/>
        <v>100</v>
      </c>
    </row>
    <row r="124" spans="1:9" ht="15.75" outlineLevel="6">
      <c r="A124" s="92">
        <v>111</v>
      </c>
      <c r="B124" s="93" t="s">
        <v>103</v>
      </c>
      <c r="C124" s="94" t="s">
        <v>291</v>
      </c>
      <c r="D124" s="94" t="s">
        <v>44</v>
      </c>
      <c r="E124" s="94"/>
      <c r="F124" s="94"/>
      <c r="G124" s="102">
        <f>G125</f>
        <v>61400</v>
      </c>
      <c r="H124" s="102">
        <f>H125</f>
        <v>61400</v>
      </c>
      <c r="I124" s="102">
        <f t="shared" si="0"/>
        <v>100</v>
      </c>
    </row>
    <row r="125" spans="1:9" ht="15.75" outlineLevel="6">
      <c r="A125" s="92">
        <v>112</v>
      </c>
      <c r="B125" s="93" t="s">
        <v>9</v>
      </c>
      <c r="C125" s="94" t="s">
        <v>291</v>
      </c>
      <c r="D125" s="94" t="s">
        <v>10</v>
      </c>
      <c r="E125" s="94"/>
      <c r="F125" s="94"/>
      <c r="G125" s="102">
        <f>G128</f>
        <v>61400</v>
      </c>
      <c r="H125" s="102">
        <f>H128</f>
        <v>61400</v>
      </c>
      <c r="I125" s="102">
        <f t="shared" si="0"/>
        <v>100</v>
      </c>
    </row>
    <row r="126" spans="1:9" ht="15.75" outlineLevel="6">
      <c r="A126" s="92">
        <v>113</v>
      </c>
      <c r="B126" s="93" t="s">
        <v>205</v>
      </c>
      <c r="C126" s="94" t="s">
        <v>291</v>
      </c>
      <c r="D126" s="94" t="s">
        <v>10</v>
      </c>
      <c r="E126" s="94" t="s">
        <v>207</v>
      </c>
      <c r="F126" s="94"/>
      <c r="G126" s="102">
        <f>G127</f>
        <v>61400</v>
      </c>
      <c r="H126" s="102">
        <f>H127</f>
        <v>61400</v>
      </c>
      <c r="I126" s="102">
        <f t="shared" si="0"/>
        <v>100</v>
      </c>
    </row>
    <row r="127" spans="1:9" ht="47.25" hidden="1" outlineLevel="6">
      <c r="A127" s="92">
        <v>114</v>
      </c>
      <c r="B127" s="93" t="s">
        <v>206</v>
      </c>
      <c r="C127" s="94" t="s">
        <v>291</v>
      </c>
      <c r="D127" s="94" t="s">
        <v>10</v>
      </c>
      <c r="E127" s="94" t="s">
        <v>208</v>
      </c>
      <c r="F127" s="94"/>
      <c r="G127" s="102">
        <f>G128</f>
        <v>61400</v>
      </c>
      <c r="H127" s="102">
        <f>H128</f>
        <v>61400</v>
      </c>
      <c r="I127" s="102">
        <f aca="true" t="shared" si="7" ref="I127:I133">H127/G127*100</f>
        <v>100</v>
      </c>
    </row>
    <row r="128" spans="1:9" ht="47.25" outlineLevel="6">
      <c r="A128" s="92">
        <v>115</v>
      </c>
      <c r="B128" s="93" t="s">
        <v>282</v>
      </c>
      <c r="C128" s="94" t="s">
        <v>291</v>
      </c>
      <c r="D128" s="94" t="s">
        <v>10</v>
      </c>
      <c r="E128" s="94" t="s">
        <v>212</v>
      </c>
      <c r="F128" s="94"/>
      <c r="G128" s="102">
        <f>G132+G136</f>
        <v>61400</v>
      </c>
      <c r="H128" s="102">
        <f>H132+H136</f>
        <v>61400</v>
      </c>
      <c r="I128" s="102">
        <f t="shared" si="7"/>
        <v>100</v>
      </c>
    </row>
    <row r="129" spans="1:9" ht="78.75" hidden="1" outlineLevel="6">
      <c r="A129" s="92">
        <v>116</v>
      </c>
      <c r="B129" s="97" t="s">
        <v>193</v>
      </c>
      <c r="C129" s="90" t="s">
        <v>291</v>
      </c>
      <c r="D129" s="90" t="s">
        <v>10</v>
      </c>
      <c r="E129" s="90" t="s">
        <v>212</v>
      </c>
      <c r="F129" s="90" t="s">
        <v>144</v>
      </c>
      <c r="G129" s="103">
        <f>G130</f>
        <v>85976.3</v>
      </c>
      <c r="H129" s="103">
        <f>H130</f>
        <v>85976.3</v>
      </c>
      <c r="I129" s="103">
        <f t="shared" si="7"/>
        <v>100</v>
      </c>
    </row>
    <row r="130" spans="1:9" ht="31.5" hidden="1" outlineLevel="6">
      <c r="A130" s="92">
        <v>117</v>
      </c>
      <c r="B130" s="97" t="s">
        <v>194</v>
      </c>
      <c r="C130" s="90" t="s">
        <v>291</v>
      </c>
      <c r="D130" s="90" t="s">
        <v>10</v>
      </c>
      <c r="E130" s="90" t="s">
        <v>212</v>
      </c>
      <c r="F130" s="90" t="s">
        <v>64</v>
      </c>
      <c r="G130" s="103">
        <f>G131+G134+G135</f>
        <v>85976.3</v>
      </c>
      <c r="H130" s="103">
        <f>H131+H134+H135</f>
        <v>85976.3</v>
      </c>
      <c r="I130" s="103">
        <f t="shared" si="7"/>
        <v>100</v>
      </c>
    </row>
    <row r="131" spans="1:9" ht="47.25" hidden="1" outlineLevel="6">
      <c r="A131" s="92">
        <v>118</v>
      </c>
      <c r="B131" s="97" t="s">
        <v>157</v>
      </c>
      <c r="C131" s="90" t="s">
        <v>291</v>
      </c>
      <c r="D131" s="90" t="s">
        <v>10</v>
      </c>
      <c r="E131" s="90" t="s">
        <v>212</v>
      </c>
      <c r="F131" s="90" t="s">
        <v>155</v>
      </c>
      <c r="G131" s="103">
        <v>67204.3</v>
      </c>
      <c r="H131" s="103">
        <v>67204.3</v>
      </c>
      <c r="I131" s="103">
        <f t="shared" si="7"/>
        <v>100</v>
      </c>
    </row>
    <row r="132" spans="1:9" ht="31.5" outlineLevel="2">
      <c r="A132" s="92">
        <v>119</v>
      </c>
      <c r="B132" s="97" t="s">
        <v>194</v>
      </c>
      <c r="C132" s="90" t="s">
        <v>291</v>
      </c>
      <c r="D132" s="90" t="s">
        <v>10</v>
      </c>
      <c r="E132" s="90" t="s">
        <v>212</v>
      </c>
      <c r="F132" s="90" t="s">
        <v>64</v>
      </c>
      <c r="G132" s="98">
        <f>G133+G134+G135</f>
        <v>60400</v>
      </c>
      <c r="H132" s="98">
        <f>H133+H134+H135</f>
        <v>60400</v>
      </c>
      <c r="I132" s="99">
        <f t="shared" si="7"/>
        <v>100</v>
      </c>
    </row>
    <row r="133" spans="1:9" ht="31.5" outlineLevel="3">
      <c r="A133" s="92">
        <v>120</v>
      </c>
      <c r="B133" s="97" t="s">
        <v>180</v>
      </c>
      <c r="C133" s="90" t="s">
        <v>291</v>
      </c>
      <c r="D133" s="90" t="s">
        <v>10</v>
      </c>
      <c r="E133" s="94" t="s">
        <v>212</v>
      </c>
      <c r="F133" s="90" t="s">
        <v>155</v>
      </c>
      <c r="G133" s="98">
        <v>41628</v>
      </c>
      <c r="H133" s="98">
        <v>41628</v>
      </c>
      <c r="I133" s="99">
        <f t="shared" si="7"/>
        <v>100</v>
      </c>
    </row>
    <row r="134" spans="1:9" ht="47.25" outlineLevel="3">
      <c r="A134" s="92">
        <v>121</v>
      </c>
      <c r="B134" s="97" t="s">
        <v>158</v>
      </c>
      <c r="C134" s="90" t="s">
        <v>291</v>
      </c>
      <c r="D134" s="90" t="s">
        <v>10</v>
      </c>
      <c r="E134" s="90" t="s">
        <v>212</v>
      </c>
      <c r="F134" s="90" t="s">
        <v>159</v>
      </c>
      <c r="G134" s="103">
        <v>6200</v>
      </c>
      <c r="H134" s="103">
        <v>6200</v>
      </c>
      <c r="I134" s="103">
        <f aca="true" t="shared" si="8" ref="I134:I165">H134/G134*100</f>
        <v>100</v>
      </c>
    </row>
    <row r="135" spans="1:9" ht="63" outlineLevel="3">
      <c r="A135" s="92">
        <v>122</v>
      </c>
      <c r="B135" s="100" t="s">
        <v>182</v>
      </c>
      <c r="C135" s="90" t="s">
        <v>291</v>
      </c>
      <c r="D135" s="90" t="s">
        <v>10</v>
      </c>
      <c r="E135" s="90" t="s">
        <v>212</v>
      </c>
      <c r="F135" s="90" t="s">
        <v>181</v>
      </c>
      <c r="G135" s="103">
        <v>12572</v>
      </c>
      <c r="H135" s="103">
        <v>12572</v>
      </c>
      <c r="I135" s="103">
        <f t="shared" si="8"/>
        <v>100</v>
      </c>
    </row>
    <row r="136" spans="1:9" ht="47.25" outlineLevel="4">
      <c r="A136" s="92">
        <v>123</v>
      </c>
      <c r="B136" s="101" t="s">
        <v>195</v>
      </c>
      <c r="C136" s="94" t="s">
        <v>291</v>
      </c>
      <c r="D136" s="94" t="s">
        <v>10</v>
      </c>
      <c r="E136" s="94" t="s">
        <v>212</v>
      </c>
      <c r="F136" s="94" t="s">
        <v>197</v>
      </c>
      <c r="G136" s="102">
        <f>G137</f>
        <v>1000</v>
      </c>
      <c r="H136" s="102">
        <f>H137</f>
        <v>1000</v>
      </c>
      <c r="I136" s="102">
        <f t="shared" si="8"/>
        <v>100</v>
      </c>
    </row>
    <row r="137" spans="1:9" ht="47.25" outlineLevel="4">
      <c r="A137" s="92">
        <v>124</v>
      </c>
      <c r="B137" s="101" t="s">
        <v>196</v>
      </c>
      <c r="C137" s="94" t="s">
        <v>291</v>
      </c>
      <c r="D137" s="94" t="s">
        <v>10</v>
      </c>
      <c r="E137" s="94" t="s">
        <v>212</v>
      </c>
      <c r="F137" s="94" t="s">
        <v>149</v>
      </c>
      <c r="G137" s="102">
        <f>G138</f>
        <v>1000</v>
      </c>
      <c r="H137" s="102">
        <f>H138</f>
        <v>1000</v>
      </c>
      <c r="I137" s="102">
        <f t="shared" si="8"/>
        <v>100</v>
      </c>
    </row>
    <row r="138" spans="1:9" ht="47.25" outlineLevel="4">
      <c r="A138" s="92">
        <v>125</v>
      </c>
      <c r="B138" s="97" t="s">
        <v>160</v>
      </c>
      <c r="C138" s="90" t="s">
        <v>291</v>
      </c>
      <c r="D138" s="90" t="s">
        <v>10</v>
      </c>
      <c r="E138" s="90" t="s">
        <v>212</v>
      </c>
      <c r="F138" s="90" t="s">
        <v>161</v>
      </c>
      <c r="G138" s="103">
        <v>1000</v>
      </c>
      <c r="H138" s="103">
        <v>1000</v>
      </c>
      <c r="I138" s="103">
        <f t="shared" si="8"/>
        <v>100</v>
      </c>
    </row>
    <row r="139" spans="1:9" ht="35.25" customHeight="1" outlineLevel="5">
      <c r="A139" s="92">
        <v>126</v>
      </c>
      <c r="B139" s="93" t="s">
        <v>17</v>
      </c>
      <c r="C139" s="94" t="s">
        <v>291</v>
      </c>
      <c r="D139" s="94" t="s">
        <v>16</v>
      </c>
      <c r="E139" s="94" t="s">
        <v>31</v>
      </c>
      <c r="F139" s="94" t="s">
        <v>31</v>
      </c>
      <c r="G139" s="95">
        <f>G140+G147</f>
        <v>22373</v>
      </c>
      <c r="H139" s="95">
        <f>H140+H147</f>
        <v>20373</v>
      </c>
      <c r="I139" s="96">
        <f t="shared" si="8"/>
        <v>91.06065346623163</v>
      </c>
    </row>
    <row r="140" spans="1:9" ht="33.75" customHeight="1" outlineLevel="3">
      <c r="A140" s="92">
        <v>127</v>
      </c>
      <c r="B140" s="93" t="s">
        <v>37</v>
      </c>
      <c r="C140" s="94" t="s">
        <v>291</v>
      </c>
      <c r="D140" s="94" t="s">
        <v>38</v>
      </c>
      <c r="E140" s="94" t="s">
        <v>31</v>
      </c>
      <c r="F140" s="94" t="s">
        <v>31</v>
      </c>
      <c r="G140" s="95">
        <f aca="true" t="shared" si="9" ref="G140:H145">G141</f>
        <v>500</v>
      </c>
      <c r="H140" s="95">
        <f t="shared" si="9"/>
        <v>0</v>
      </c>
      <c r="I140" s="96">
        <f t="shared" si="8"/>
        <v>0</v>
      </c>
    </row>
    <row r="141" spans="1:9" ht="36.75" customHeight="1" outlineLevel="4">
      <c r="A141" s="92">
        <v>128</v>
      </c>
      <c r="B141" s="93" t="s">
        <v>293</v>
      </c>
      <c r="C141" s="94" t="s">
        <v>291</v>
      </c>
      <c r="D141" s="94" t="s">
        <v>38</v>
      </c>
      <c r="E141" s="94" t="s">
        <v>213</v>
      </c>
      <c r="F141" s="94"/>
      <c r="G141" s="95">
        <f t="shared" si="9"/>
        <v>500</v>
      </c>
      <c r="H141" s="95">
        <f t="shared" si="9"/>
        <v>0</v>
      </c>
      <c r="I141" s="96">
        <f t="shared" si="8"/>
        <v>0</v>
      </c>
    </row>
    <row r="142" spans="1:9" ht="78.75" outlineLevel="5">
      <c r="A142" s="92">
        <v>129</v>
      </c>
      <c r="B142" s="93" t="s">
        <v>294</v>
      </c>
      <c r="C142" s="94" t="s">
        <v>291</v>
      </c>
      <c r="D142" s="94" t="s">
        <v>38</v>
      </c>
      <c r="E142" s="94" t="s">
        <v>214</v>
      </c>
      <c r="F142" s="94"/>
      <c r="G142" s="95">
        <f t="shared" si="9"/>
        <v>500</v>
      </c>
      <c r="H142" s="95">
        <f t="shared" si="9"/>
        <v>0</v>
      </c>
      <c r="I142" s="96">
        <f t="shared" si="8"/>
        <v>0</v>
      </c>
    </row>
    <row r="143" spans="1:9" ht="63" outlineLevel="4">
      <c r="A143" s="92">
        <v>130</v>
      </c>
      <c r="B143" s="93" t="s">
        <v>165</v>
      </c>
      <c r="C143" s="94" t="s">
        <v>291</v>
      </c>
      <c r="D143" s="94" t="s">
        <v>38</v>
      </c>
      <c r="E143" s="94" t="s">
        <v>215</v>
      </c>
      <c r="F143" s="94" t="s">
        <v>31</v>
      </c>
      <c r="G143" s="95">
        <f t="shared" si="9"/>
        <v>500</v>
      </c>
      <c r="H143" s="95">
        <f t="shared" si="9"/>
        <v>0</v>
      </c>
      <c r="I143" s="96">
        <f t="shared" si="8"/>
        <v>0</v>
      </c>
    </row>
    <row r="144" spans="1:9" ht="31.5" outlineLevel="4">
      <c r="A144" s="92">
        <v>131</v>
      </c>
      <c r="B144" s="100" t="s">
        <v>195</v>
      </c>
      <c r="C144" s="90" t="s">
        <v>291</v>
      </c>
      <c r="D144" s="90" t="s">
        <v>38</v>
      </c>
      <c r="E144" s="90" t="s">
        <v>215</v>
      </c>
      <c r="F144" s="90" t="s">
        <v>197</v>
      </c>
      <c r="G144" s="98">
        <f t="shared" si="9"/>
        <v>500</v>
      </c>
      <c r="H144" s="98">
        <f t="shared" si="9"/>
        <v>0</v>
      </c>
      <c r="I144" s="99">
        <f t="shared" si="8"/>
        <v>0</v>
      </c>
    </row>
    <row r="145" spans="1:9" ht="47.25" outlineLevel="4">
      <c r="A145" s="92">
        <v>132</v>
      </c>
      <c r="B145" s="100" t="s">
        <v>196</v>
      </c>
      <c r="C145" s="90" t="s">
        <v>291</v>
      </c>
      <c r="D145" s="90" t="s">
        <v>38</v>
      </c>
      <c r="E145" s="90" t="s">
        <v>215</v>
      </c>
      <c r="F145" s="90" t="s">
        <v>149</v>
      </c>
      <c r="G145" s="98">
        <f t="shared" si="9"/>
        <v>500</v>
      </c>
      <c r="H145" s="98">
        <f t="shared" si="9"/>
        <v>0</v>
      </c>
      <c r="I145" s="99">
        <f t="shared" si="8"/>
        <v>0</v>
      </c>
    </row>
    <row r="146" spans="1:9" ht="51" customHeight="1" outlineLevel="5">
      <c r="A146" s="92">
        <v>133</v>
      </c>
      <c r="B146" s="97" t="s">
        <v>160</v>
      </c>
      <c r="C146" s="90" t="s">
        <v>291</v>
      </c>
      <c r="D146" s="90" t="s">
        <v>38</v>
      </c>
      <c r="E146" s="90" t="s">
        <v>215</v>
      </c>
      <c r="F146" s="90" t="s">
        <v>161</v>
      </c>
      <c r="G146" s="98">
        <v>500</v>
      </c>
      <c r="H146" s="98"/>
      <c r="I146" s="99">
        <f t="shared" si="8"/>
        <v>0</v>
      </c>
    </row>
    <row r="147" spans="1:9" ht="34.5" customHeight="1" outlineLevel="5">
      <c r="A147" s="92">
        <v>134</v>
      </c>
      <c r="B147" s="93" t="s">
        <v>40</v>
      </c>
      <c r="C147" s="94" t="s">
        <v>291</v>
      </c>
      <c r="D147" s="94" t="s">
        <v>41</v>
      </c>
      <c r="E147" s="94" t="s">
        <v>31</v>
      </c>
      <c r="F147" s="94" t="s">
        <v>31</v>
      </c>
      <c r="G147" s="95">
        <f aca="true" t="shared" si="10" ref="G147:H152">G148</f>
        <v>21873</v>
      </c>
      <c r="H147" s="95">
        <f t="shared" si="10"/>
        <v>20373</v>
      </c>
      <c r="I147" s="96">
        <f t="shared" si="8"/>
        <v>93.14223014675628</v>
      </c>
    </row>
    <row r="148" spans="1:9" ht="42" customHeight="1" outlineLevel="5">
      <c r="A148" s="92">
        <v>135</v>
      </c>
      <c r="B148" s="93" t="s">
        <v>293</v>
      </c>
      <c r="C148" s="94" t="s">
        <v>291</v>
      </c>
      <c r="D148" s="94" t="s">
        <v>41</v>
      </c>
      <c r="E148" s="94" t="s">
        <v>213</v>
      </c>
      <c r="F148" s="94" t="s">
        <v>31</v>
      </c>
      <c r="G148" s="95">
        <f t="shared" si="10"/>
        <v>21873</v>
      </c>
      <c r="H148" s="95">
        <f t="shared" si="10"/>
        <v>20373</v>
      </c>
      <c r="I148" s="96">
        <f t="shared" si="8"/>
        <v>93.14223014675628</v>
      </c>
    </row>
    <row r="149" spans="1:9" ht="54.75" customHeight="1" outlineLevel="5">
      <c r="A149" s="92">
        <v>136</v>
      </c>
      <c r="B149" s="93" t="s">
        <v>295</v>
      </c>
      <c r="C149" s="94" t="s">
        <v>291</v>
      </c>
      <c r="D149" s="94" t="s">
        <v>41</v>
      </c>
      <c r="E149" s="94" t="s">
        <v>345</v>
      </c>
      <c r="F149" s="94"/>
      <c r="G149" s="95">
        <f>G150+G154+G162</f>
        <v>21873</v>
      </c>
      <c r="H149" s="95">
        <f>H150+H154+H162</f>
        <v>20373</v>
      </c>
      <c r="I149" s="96">
        <f t="shared" si="8"/>
        <v>93.14223014675628</v>
      </c>
    </row>
    <row r="150" spans="1:9" ht="58.5" customHeight="1" outlineLevel="5">
      <c r="A150" s="92">
        <v>137</v>
      </c>
      <c r="B150" s="93" t="s">
        <v>285</v>
      </c>
      <c r="C150" s="94" t="s">
        <v>291</v>
      </c>
      <c r="D150" s="94" t="s">
        <v>41</v>
      </c>
      <c r="E150" s="94" t="s">
        <v>346</v>
      </c>
      <c r="F150" s="94" t="s">
        <v>31</v>
      </c>
      <c r="G150" s="95">
        <f t="shared" si="10"/>
        <v>1500</v>
      </c>
      <c r="H150" s="95">
        <f t="shared" si="10"/>
        <v>0</v>
      </c>
      <c r="I150" s="96">
        <f t="shared" si="8"/>
        <v>0</v>
      </c>
    </row>
    <row r="151" spans="1:9" ht="42.75" customHeight="1" outlineLevel="5">
      <c r="A151" s="92">
        <v>138</v>
      </c>
      <c r="B151" s="100" t="s">
        <v>195</v>
      </c>
      <c r="C151" s="90" t="s">
        <v>291</v>
      </c>
      <c r="D151" s="90" t="s">
        <v>41</v>
      </c>
      <c r="E151" s="90" t="s">
        <v>346</v>
      </c>
      <c r="F151" s="90" t="s">
        <v>197</v>
      </c>
      <c r="G151" s="98">
        <f t="shared" si="10"/>
        <v>1500</v>
      </c>
      <c r="H151" s="98">
        <f t="shared" si="10"/>
        <v>0</v>
      </c>
      <c r="I151" s="99">
        <f t="shared" si="8"/>
        <v>0</v>
      </c>
    </row>
    <row r="152" spans="1:9" ht="46.5" customHeight="1" outlineLevel="5">
      <c r="A152" s="92">
        <v>139</v>
      </c>
      <c r="B152" s="100" t="s">
        <v>196</v>
      </c>
      <c r="C152" s="90" t="s">
        <v>291</v>
      </c>
      <c r="D152" s="90" t="s">
        <v>41</v>
      </c>
      <c r="E152" s="90" t="s">
        <v>346</v>
      </c>
      <c r="F152" s="90" t="s">
        <v>149</v>
      </c>
      <c r="G152" s="98">
        <f t="shared" si="10"/>
        <v>1500</v>
      </c>
      <c r="H152" s="98">
        <f t="shared" si="10"/>
        <v>0</v>
      </c>
      <c r="I152" s="99">
        <f t="shared" si="8"/>
        <v>0</v>
      </c>
    </row>
    <row r="153" spans="1:9" ht="45" customHeight="1" outlineLevel="5">
      <c r="A153" s="92">
        <v>140</v>
      </c>
      <c r="B153" s="97" t="s">
        <v>160</v>
      </c>
      <c r="C153" s="90" t="s">
        <v>291</v>
      </c>
      <c r="D153" s="90" t="s">
        <v>41</v>
      </c>
      <c r="E153" s="90" t="s">
        <v>346</v>
      </c>
      <c r="F153" s="90" t="s">
        <v>161</v>
      </c>
      <c r="G153" s="98">
        <v>1500</v>
      </c>
      <c r="H153" s="98">
        <v>0</v>
      </c>
      <c r="I153" s="99">
        <f t="shared" si="8"/>
        <v>0</v>
      </c>
    </row>
    <row r="154" spans="1:9" ht="51.75" customHeight="1" outlineLevel="5">
      <c r="A154" s="92">
        <v>141</v>
      </c>
      <c r="B154" s="93" t="s">
        <v>233</v>
      </c>
      <c r="C154" s="94" t="s">
        <v>291</v>
      </c>
      <c r="D154" s="94" t="s">
        <v>41</v>
      </c>
      <c r="E154" s="94" t="s">
        <v>347</v>
      </c>
      <c r="F154" s="94" t="s">
        <v>31</v>
      </c>
      <c r="G154" s="95">
        <f>G155+G158</f>
        <v>19373</v>
      </c>
      <c r="H154" s="95">
        <f>H155+H158</f>
        <v>19373</v>
      </c>
      <c r="I154" s="96">
        <f t="shared" si="8"/>
        <v>100</v>
      </c>
    </row>
    <row r="155" spans="1:9" ht="59.25" customHeight="1" outlineLevel="5">
      <c r="A155" s="92">
        <v>142</v>
      </c>
      <c r="B155" s="97" t="s">
        <v>195</v>
      </c>
      <c r="C155" s="90" t="s">
        <v>291</v>
      </c>
      <c r="D155" s="90" t="s">
        <v>41</v>
      </c>
      <c r="E155" s="90" t="s">
        <v>347</v>
      </c>
      <c r="F155" s="90" t="s">
        <v>197</v>
      </c>
      <c r="G155" s="98">
        <f>G156</f>
        <v>18404</v>
      </c>
      <c r="H155" s="98">
        <f>H156</f>
        <v>18404</v>
      </c>
      <c r="I155" s="99">
        <f t="shared" si="8"/>
        <v>100</v>
      </c>
    </row>
    <row r="156" spans="1:9" ht="39" customHeight="1" outlineLevel="5">
      <c r="A156" s="92">
        <v>143</v>
      </c>
      <c r="B156" s="97" t="s">
        <v>196</v>
      </c>
      <c r="C156" s="90" t="s">
        <v>291</v>
      </c>
      <c r="D156" s="90" t="s">
        <v>41</v>
      </c>
      <c r="E156" s="90" t="s">
        <v>347</v>
      </c>
      <c r="F156" s="90" t="s">
        <v>149</v>
      </c>
      <c r="G156" s="98">
        <f>G157</f>
        <v>18404</v>
      </c>
      <c r="H156" s="98">
        <f>H157</f>
        <v>18404</v>
      </c>
      <c r="I156" s="99">
        <f t="shared" si="8"/>
        <v>100</v>
      </c>
    </row>
    <row r="157" spans="1:9" ht="48" customHeight="1" outlineLevel="5">
      <c r="A157" s="92">
        <v>144</v>
      </c>
      <c r="B157" s="97" t="s">
        <v>160</v>
      </c>
      <c r="C157" s="90" t="s">
        <v>291</v>
      </c>
      <c r="D157" s="90" t="s">
        <v>41</v>
      </c>
      <c r="E157" s="90" t="s">
        <v>347</v>
      </c>
      <c r="F157" s="90" t="s">
        <v>161</v>
      </c>
      <c r="G157" s="98">
        <v>18404</v>
      </c>
      <c r="H157" s="98">
        <v>18404</v>
      </c>
      <c r="I157" s="99">
        <f t="shared" si="8"/>
        <v>100</v>
      </c>
    </row>
    <row r="158" spans="1:9" ht="48.75" customHeight="1" outlineLevel="5">
      <c r="A158" s="92">
        <v>145</v>
      </c>
      <c r="B158" s="93" t="s">
        <v>286</v>
      </c>
      <c r="C158" s="94" t="s">
        <v>291</v>
      </c>
      <c r="D158" s="94" t="s">
        <v>41</v>
      </c>
      <c r="E158" s="94" t="s">
        <v>347</v>
      </c>
      <c r="F158" s="94" t="s">
        <v>31</v>
      </c>
      <c r="G158" s="95">
        <f aca="true" t="shared" si="11" ref="G158:H160">G159</f>
        <v>969</v>
      </c>
      <c r="H158" s="95">
        <f t="shared" si="11"/>
        <v>969</v>
      </c>
      <c r="I158" s="96">
        <f t="shared" si="8"/>
        <v>100</v>
      </c>
    </row>
    <row r="159" spans="1:9" ht="39" customHeight="1" outlineLevel="2">
      <c r="A159" s="92">
        <v>146</v>
      </c>
      <c r="B159" s="97" t="s">
        <v>195</v>
      </c>
      <c r="C159" s="90" t="s">
        <v>291</v>
      </c>
      <c r="D159" s="90" t="s">
        <v>41</v>
      </c>
      <c r="E159" s="90" t="s">
        <v>347</v>
      </c>
      <c r="F159" s="90" t="s">
        <v>197</v>
      </c>
      <c r="G159" s="98">
        <f t="shared" si="11"/>
        <v>969</v>
      </c>
      <c r="H159" s="98">
        <f t="shared" si="11"/>
        <v>969</v>
      </c>
      <c r="I159" s="99">
        <f t="shared" si="8"/>
        <v>100</v>
      </c>
    </row>
    <row r="160" spans="1:9" ht="39" customHeight="1" outlineLevel="3">
      <c r="A160" s="92">
        <v>147</v>
      </c>
      <c r="B160" s="97" t="s">
        <v>196</v>
      </c>
      <c r="C160" s="90" t="s">
        <v>291</v>
      </c>
      <c r="D160" s="90" t="s">
        <v>41</v>
      </c>
      <c r="E160" s="90" t="s">
        <v>347</v>
      </c>
      <c r="F160" s="90" t="s">
        <v>149</v>
      </c>
      <c r="G160" s="98">
        <f t="shared" si="11"/>
        <v>969</v>
      </c>
      <c r="H160" s="98">
        <f t="shared" si="11"/>
        <v>969</v>
      </c>
      <c r="I160" s="99">
        <f t="shared" si="8"/>
        <v>100</v>
      </c>
    </row>
    <row r="161" spans="1:9" ht="44.25" customHeight="1" outlineLevel="4">
      <c r="A161" s="92">
        <v>148</v>
      </c>
      <c r="B161" s="97" t="s">
        <v>160</v>
      </c>
      <c r="C161" s="90" t="s">
        <v>291</v>
      </c>
      <c r="D161" s="90" t="s">
        <v>41</v>
      </c>
      <c r="E161" s="90" t="s">
        <v>347</v>
      </c>
      <c r="F161" s="90" t="s">
        <v>161</v>
      </c>
      <c r="G161" s="98">
        <v>969</v>
      </c>
      <c r="H161" s="98">
        <v>969</v>
      </c>
      <c r="I161" s="99">
        <f t="shared" si="8"/>
        <v>100</v>
      </c>
    </row>
    <row r="162" spans="1:9" ht="47.25" outlineLevel="5">
      <c r="A162" s="92">
        <v>149</v>
      </c>
      <c r="B162" s="93" t="s">
        <v>238</v>
      </c>
      <c r="C162" s="94" t="s">
        <v>291</v>
      </c>
      <c r="D162" s="94" t="s">
        <v>41</v>
      </c>
      <c r="E162" s="94" t="s">
        <v>348</v>
      </c>
      <c r="F162" s="94" t="s">
        <v>31</v>
      </c>
      <c r="G162" s="95">
        <f aca="true" t="shared" si="12" ref="G162:H164">G163</f>
        <v>1000</v>
      </c>
      <c r="H162" s="95">
        <f t="shared" si="12"/>
        <v>1000</v>
      </c>
      <c r="I162" s="96">
        <f t="shared" si="8"/>
        <v>100</v>
      </c>
    </row>
    <row r="163" spans="1:9" ht="31.5" outlineLevel="4">
      <c r="A163" s="92">
        <v>150</v>
      </c>
      <c r="B163" s="97" t="s">
        <v>195</v>
      </c>
      <c r="C163" s="90" t="s">
        <v>291</v>
      </c>
      <c r="D163" s="90" t="s">
        <v>41</v>
      </c>
      <c r="E163" s="90" t="s">
        <v>244</v>
      </c>
      <c r="F163" s="90" t="s">
        <v>197</v>
      </c>
      <c r="G163" s="98">
        <f t="shared" si="12"/>
        <v>1000</v>
      </c>
      <c r="H163" s="98">
        <f t="shared" si="12"/>
        <v>1000</v>
      </c>
      <c r="I163" s="99">
        <f t="shared" si="8"/>
        <v>100</v>
      </c>
    </row>
    <row r="164" spans="1:9" ht="47.25" outlineLevel="4">
      <c r="A164" s="92">
        <v>151</v>
      </c>
      <c r="B164" s="97" t="s">
        <v>196</v>
      </c>
      <c r="C164" s="90" t="s">
        <v>291</v>
      </c>
      <c r="D164" s="90" t="s">
        <v>41</v>
      </c>
      <c r="E164" s="90" t="s">
        <v>348</v>
      </c>
      <c r="F164" s="90" t="s">
        <v>149</v>
      </c>
      <c r="G164" s="98">
        <f t="shared" si="12"/>
        <v>1000</v>
      </c>
      <c r="H164" s="98">
        <f t="shared" si="12"/>
        <v>1000</v>
      </c>
      <c r="I164" s="99">
        <f t="shared" si="8"/>
        <v>100</v>
      </c>
    </row>
    <row r="165" spans="1:9" ht="47.25" outlineLevel="4">
      <c r="A165" s="92">
        <v>152</v>
      </c>
      <c r="B165" s="97" t="s">
        <v>160</v>
      </c>
      <c r="C165" s="90" t="s">
        <v>291</v>
      </c>
      <c r="D165" s="90" t="s">
        <v>41</v>
      </c>
      <c r="E165" s="90" t="s">
        <v>348</v>
      </c>
      <c r="F165" s="90" t="s">
        <v>161</v>
      </c>
      <c r="G165" s="98">
        <v>1000</v>
      </c>
      <c r="H165" s="98">
        <v>1000</v>
      </c>
      <c r="I165" s="99">
        <f t="shared" si="8"/>
        <v>100</v>
      </c>
    </row>
    <row r="166" spans="1:9" ht="15.75" outlineLevel="5">
      <c r="A166" s="92">
        <v>153</v>
      </c>
      <c r="B166" s="93" t="s">
        <v>18</v>
      </c>
      <c r="C166" s="94" t="s">
        <v>291</v>
      </c>
      <c r="D166" s="94" t="s">
        <v>21</v>
      </c>
      <c r="E166" s="94" t="s">
        <v>31</v>
      </c>
      <c r="F166" s="94" t="s">
        <v>31</v>
      </c>
      <c r="G166" s="95">
        <f aca="true" t="shared" si="13" ref="G166:H168">G167</f>
        <v>240822.31</v>
      </c>
      <c r="H166" s="95">
        <f t="shared" si="13"/>
        <v>238100</v>
      </c>
      <c r="I166" s="96">
        <f aca="true" t="shared" si="14" ref="I166:I197">H166/G166*100</f>
        <v>98.86957732445968</v>
      </c>
    </row>
    <row r="167" spans="1:9" ht="15.75" outlineLevel="4">
      <c r="A167" s="92">
        <v>154</v>
      </c>
      <c r="B167" s="93" t="s">
        <v>216</v>
      </c>
      <c r="C167" s="94" t="s">
        <v>291</v>
      </c>
      <c r="D167" s="94" t="s">
        <v>104</v>
      </c>
      <c r="E167" s="94" t="s">
        <v>31</v>
      </c>
      <c r="F167" s="94" t="s">
        <v>31</v>
      </c>
      <c r="G167" s="95">
        <f t="shared" si="13"/>
        <v>240822.31</v>
      </c>
      <c r="H167" s="95">
        <f t="shared" si="13"/>
        <v>238100</v>
      </c>
      <c r="I167" s="96">
        <f t="shared" si="14"/>
        <v>98.86957732445968</v>
      </c>
    </row>
    <row r="168" spans="1:9" ht="31.5" outlineLevel="4">
      <c r="A168" s="92">
        <v>155</v>
      </c>
      <c r="B168" s="101" t="s">
        <v>293</v>
      </c>
      <c r="C168" s="94" t="s">
        <v>291</v>
      </c>
      <c r="D168" s="94" t="s">
        <v>104</v>
      </c>
      <c r="E168" s="94" t="s">
        <v>213</v>
      </c>
      <c r="F168" s="94" t="s">
        <v>31</v>
      </c>
      <c r="G168" s="95">
        <f t="shared" si="13"/>
        <v>240822.31</v>
      </c>
      <c r="H168" s="95">
        <f t="shared" si="13"/>
        <v>238100</v>
      </c>
      <c r="I168" s="96">
        <f t="shared" si="14"/>
        <v>98.86957732445968</v>
      </c>
    </row>
    <row r="169" spans="1:9" ht="63" outlineLevel="4">
      <c r="A169" s="92">
        <v>156</v>
      </c>
      <c r="B169" s="93" t="s">
        <v>296</v>
      </c>
      <c r="C169" s="94" t="s">
        <v>291</v>
      </c>
      <c r="D169" s="94" t="s">
        <v>104</v>
      </c>
      <c r="E169" s="94" t="s">
        <v>217</v>
      </c>
      <c r="F169" s="94"/>
      <c r="G169" s="95">
        <f>G170+G174+G178</f>
        <v>240822.31</v>
      </c>
      <c r="H169" s="95">
        <f>H170+H174+H178</f>
        <v>238100</v>
      </c>
      <c r="I169" s="96">
        <f t="shared" si="14"/>
        <v>98.86957732445968</v>
      </c>
    </row>
    <row r="170" spans="1:9" ht="47.25" outlineLevel="5">
      <c r="A170" s="92">
        <v>157</v>
      </c>
      <c r="B170" s="93" t="s">
        <v>218</v>
      </c>
      <c r="C170" s="94" t="s">
        <v>291</v>
      </c>
      <c r="D170" s="94" t="s">
        <v>104</v>
      </c>
      <c r="E170" s="94" t="s">
        <v>247</v>
      </c>
      <c r="F170" s="94"/>
      <c r="G170" s="95">
        <f aca="true" t="shared" si="15" ref="G170:H172">G171</f>
        <v>136700</v>
      </c>
      <c r="H170" s="95">
        <f t="shared" si="15"/>
        <v>136700</v>
      </c>
      <c r="I170" s="96">
        <f t="shared" si="14"/>
        <v>100</v>
      </c>
    </row>
    <row r="171" spans="1:9" ht="55.5" customHeight="1" outlineLevel="6">
      <c r="A171" s="92">
        <v>158</v>
      </c>
      <c r="B171" s="100" t="s">
        <v>195</v>
      </c>
      <c r="C171" s="90" t="s">
        <v>291</v>
      </c>
      <c r="D171" s="90" t="s">
        <v>104</v>
      </c>
      <c r="E171" s="90" t="s">
        <v>319</v>
      </c>
      <c r="F171" s="90" t="s">
        <v>197</v>
      </c>
      <c r="G171" s="98">
        <f t="shared" si="15"/>
        <v>136700</v>
      </c>
      <c r="H171" s="98">
        <f t="shared" si="15"/>
        <v>136700</v>
      </c>
      <c r="I171" s="99">
        <f t="shared" si="14"/>
        <v>100</v>
      </c>
    </row>
    <row r="172" spans="1:9" ht="40.5" customHeight="1" outlineLevel="6">
      <c r="A172" s="92">
        <v>159</v>
      </c>
      <c r="B172" s="100" t="s">
        <v>196</v>
      </c>
      <c r="C172" s="90" t="s">
        <v>291</v>
      </c>
      <c r="D172" s="90" t="s">
        <v>104</v>
      </c>
      <c r="E172" s="90" t="s">
        <v>247</v>
      </c>
      <c r="F172" s="90" t="s">
        <v>149</v>
      </c>
      <c r="G172" s="98">
        <f t="shared" si="15"/>
        <v>136700</v>
      </c>
      <c r="H172" s="98">
        <f t="shared" si="15"/>
        <v>136700</v>
      </c>
      <c r="I172" s="99">
        <f t="shared" si="14"/>
        <v>100</v>
      </c>
    </row>
    <row r="173" spans="1:9" ht="48.75" customHeight="1" outlineLevel="6">
      <c r="A173" s="92">
        <v>160</v>
      </c>
      <c r="B173" s="97" t="s">
        <v>160</v>
      </c>
      <c r="C173" s="90" t="s">
        <v>291</v>
      </c>
      <c r="D173" s="90" t="s">
        <v>104</v>
      </c>
      <c r="E173" s="90" t="s">
        <v>247</v>
      </c>
      <c r="F173" s="90" t="s">
        <v>161</v>
      </c>
      <c r="G173" s="98">
        <v>136700</v>
      </c>
      <c r="H173" s="98">
        <v>136700</v>
      </c>
      <c r="I173" s="99">
        <f t="shared" si="14"/>
        <v>100</v>
      </c>
    </row>
    <row r="174" spans="1:9" ht="51" customHeight="1" outlineLevel="6">
      <c r="A174" s="92">
        <v>161</v>
      </c>
      <c r="B174" s="93" t="s">
        <v>287</v>
      </c>
      <c r="C174" s="94" t="s">
        <v>291</v>
      </c>
      <c r="D174" s="94" t="s">
        <v>104</v>
      </c>
      <c r="E174" s="94" t="s">
        <v>247</v>
      </c>
      <c r="F174" s="94" t="s">
        <v>31</v>
      </c>
      <c r="G174" s="95">
        <f aca="true" t="shared" si="16" ref="G174:H176">G175</f>
        <v>1400</v>
      </c>
      <c r="H174" s="95">
        <f t="shared" si="16"/>
        <v>1400</v>
      </c>
      <c r="I174" s="96">
        <f t="shared" si="14"/>
        <v>100</v>
      </c>
    </row>
    <row r="175" spans="1:9" ht="31.5" customHeight="1" outlineLevel="2">
      <c r="A175" s="92">
        <v>162</v>
      </c>
      <c r="B175" s="100" t="s">
        <v>195</v>
      </c>
      <c r="C175" s="90" t="s">
        <v>291</v>
      </c>
      <c r="D175" s="90" t="s">
        <v>104</v>
      </c>
      <c r="E175" s="90" t="s">
        <v>247</v>
      </c>
      <c r="F175" s="90" t="s">
        <v>197</v>
      </c>
      <c r="G175" s="98">
        <f t="shared" si="16"/>
        <v>1400</v>
      </c>
      <c r="H175" s="98">
        <f t="shared" si="16"/>
        <v>1400</v>
      </c>
      <c r="I175" s="99">
        <f t="shared" si="14"/>
        <v>100</v>
      </c>
    </row>
    <row r="176" spans="1:9" ht="27.75" customHeight="1" outlineLevel="3">
      <c r="A176" s="92">
        <v>163</v>
      </c>
      <c r="B176" s="100" t="s">
        <v>196</v>
      </c>
      <c r="C176" s="90" t="s">
        <v>291</v>
      </c>
      <c r="D176" s="90" t="s">
        <v>104</v>
      </c>
      <c r="E176" s="90" t="s">
        <v>247</v>
      </c>
      <c r="F176" s="90" t="s">
        <v>149</v>
      </c>
      <c r="G176" s="98">
        <f t="shared" si="16"/>
        <v>1400</v>
      </c>
      <c r="H176" s="98">
        <f t="shared" si="16"/>
        <v>1400</v>
      </c>
      <c r="I176" s="99">
        <f t="shared" si="14"/>
        <v>100</v>
      </c>
    </row>
    <row r="177" spans="1:9" ht="37.5" customHeight="1" outlineLevel="3">
      <c r="A177" s="92">
        <v>164</v>
      </c>
      <c r="B177" s="97" t="s">
        <v>160</v>
      </c>
      <c r="C177" s="90" t="s">
        <v>291</v>
      </c>
      <c r="D177" s="90" t="s">
        <v>104</v>
      </c>
      <c r="E177" s="90" t="s">
        <v>247</v>
      </c>
      <c r="F177" s="90" t="s">
        <v>161</v>
      </c>
      <c r="G177" s="98">
        <v>1400</v>
      </c>
      <c r="H177" s="98">
        <v>1400</v>
      </c>
      <c r="I177" s="99">
        <f t="shared" si="14"/>
        <v>100</v>
      </c>
    </row>
    <row r="178" spans="1:9" ht="47.25" outlineLevel="3">
      <c r="A178" s="92">
        <v>165</v>
      </c>
      <c r="B178" s="104" t="s">
        <v>288</v>
      </c>
      <c r="C178" s="94" t="s">
        <v>291</v>
      </c>
      <c r="D178" s="94" t="s">
        <v>104</v>
      </c>
      <c r="E178" s="94" t="s">
        <v>219</v>
      </c>
      <c r="F178" s="94"/>
      <c r="G178" s="102">
        <f aca="true" t="shared" si="17" ref="G178:H180">G179</f>
        <v>102722.31</v>
      </c>
      <c r="H178" s="102">
        <f t="shared" si="17"/>
        <v>100000</v>
      </c>
      <c r="I178" s="96">
        <f t="shared" si="14"/>
        <v>97.34983568807984</v>
      </c>
    </row>
    <row r="179" spans="1:9" ht="21.75" customHeight="1" outlineLevel="4">
      <c r="A179" s="92">
        <v>166</v>
      </c>
      <c r="B179" s="100" t="s">
        <v>195</v>
      </c>
      <c r="C179" s="90" t="s">
        <v>291</v>
      </c>
      <c r="D179" s="90" t="s">
        <v>104</v>
      </c>
      <c r="E179" s="90" t="s">
        <v>219</v>
      </c>
      <c r="F179" s="90" t="s">
        <v>197</v>
      </c>
      <c r="G179" s="103">
        <f t="shared" si="17"/>
        <v>102722.31</v>
      </c>
      <c r="H179" s="103">
        <f t="shared" si="17"/>
        <v>100000</v>
      </c>
      <c r="I179" s="99">
        <f t="shared" si="14"/>
        <v>97.34983568807984</v>
      </c>
    </row>
    <row r="180" spans="1:9" ht="47.25" outlineLevel="4">
      <c r="A180" s="92">
        <v>167</v>
      </c>
      <c r="B180" s="100" t="s">
        <v>196</v>
      </c>
      <c r="C180" s="90" t="s">
        <v>291</v>
      </c>
      <c r="D180" s="90" t="s">
        <v>104</v>
      </c>
      <c r="E180" s="90" t="s">
        <v>219</v>
      </c>
      <c r="F180" s="90" t="s">
        <v>149</v>
      </c>
      <c r="G180" s="103">
        <f t="shared" si="17"/>
        <v>102722.31</v>
      </c>
      <c r="H180" s="103">
        <f t="shared" si="17"/>
        <v>100000</v>
      </c>
      <c r="I180" s="99">
        <f t="shared" si="14"/>
        <v>97.34983568807984</v>
      </c>
    </row>
    <row r="181" spans="1:9" ht="47.25" outlineLevel="4">
      <c r="A181" s="92">
        <v>168</v>
      </c>
      <c r="B181" s="97" t="s">
        <v>160</v>
      </c>
      <c r="C181" s="90" t="s">
        <v>291</v>
      </c>
      <c r="D181" s="90" t="s">
        <v>104</v>
      </c>
      <c r="E181" s="90" t="s">
        <v>219</v>
      </c>
      <c r="F181" s="90" t="s">
        <v>161</v>
      </c>
      <c r="G181" s="98">
        <v>102722.31</v>
      </c>
      <c r="H181" s="98">
        <v>100000</v>
      </c>
      <c r="I181" s="99">
        <f t="shared" si="14"/>
        <v>97.34983568807984</v>
      </c>
    </row>
    <row r="182" spans="1:9" ht="53.25" customHeight="1" outlineLevel="5">
      <c r="A182" s="92">
        <v>169</v>
      </c>
      <c r="B182" s="93" t="s">
        <v>19</v>
      </c>
      <c r="C182" s="94" t="s">
        <v>291</v>
      </c>
      <c r="D182" s="94" t="s">
        <v>20</v>
      </c>
      <c r="E182" s="94" t="s">
        <v>31</v>
      </c>
      <c r="F182" s="94" t="s">
        <v>31</v>
      </c>
      <c r="G182" s="95">
        <f>G183</f>
        <v>1087244.19</v>
      </c>
      <c r="H182" s="95">
        <f>H183</f>
        <v>1066833.0999999999</v>
      </c>
      <c r="I182" s="96">
        <f t="shared" si="14"/>
        <v>98.12267656265884</v>
      </c>
    </row>
    <row r="183" spans="1:9" ht="53.25" customHeight="1" outlineLevel="5">
      <c r="A183" s="92">
        <v>170</v>
      </c>
      <c r="B183" s="93" t="s">
        <v>12</v>
      </c>
      <c r="C183" s="94" t="s">
        <v>291</v>
      </c>
      <c r="D183" s="94" t="s">
        <v>13</v>
      </c>
      <c r="E183" s="94" t="s">
        <v>31</v>
      </c>
      <c r="F183" s="94" t="s">
        <v>31</v>
      </c>
      <c r="G183" s="95">
        <f>G184+G194</f>
        <v>1087244.19</v>
      </c>
      <c r="H183" s="95">
        <f>H184+H194</f>
        <v>1066833.0999999999</v>
      </c>
      <c r="I183" s="96">
        <f t="shared" si="14"/>
        <v>98.12267656265884</v>
      </c>
    </row>
    <row r="184" spans="1:9" ht="53.25" customHeight="1" outlineLevel="5">
      <c r="A184" s="92">
        <v>171</v>
      </c>
      <c r="B184" s="93" t="s">
        <v>293</v>
      </c>
      <c r="C184" s="94" t="s">
        <v>291</v>
      </c>
      <c r="D184" s="94" t="s">
        <v>13</v>
      </c>
      <c r="E184" s="94" t="s">
        <v>213</v>
      </c>
      <c r="F184" s="94"/>
      <c r="G184" s="95">
        <f aca="true" t="shared" si="18" ref="G184:H188">G185</f>
        <v>1077244.19</v>
      </c>
      <c r="H184" s="95">
        <f t="shared" si="18"/>
        <v>1063566.13</v>
      </c>
      <c r="I184" s="96">
        <f t="shared" si="14"/>
        <v>98.73027303122424</v>
      </c>
    </row>
    <row r="185" spans="1:9" ht="53.25" customHeight="1" outlineLevel="5">
      <c r="A185" s="92">
        <v>172</v>
      </c>
      <c r="B185" s="93" t="s">
        <v>297</v>
      </c>
      <c r="C185" s="94" t="s">
        <v>291</v>
      </c>
      <c r="D185" s="94" t="s">
        <v>13</v>
      </c>
      <c r="E185" s="94" t="s">
        <v>220</v>
      </c>
      <c r="F185" s="94"/>
      <c r="G185" s="95">
        <f>G186+G190</f>
        <v>1077244.19</v>
      </c>
      <c r="H185" s="95">
        <f>H186+H190</f>
        <v>1063566.13</v>
      </c>
      <c r="I185" s="96">
        <f t="shared" si="14"/>
        <v>98.73027303122424</v>
      </c>
    </row>
    <row r="186" spans="1:9" ht="53.25" customHeight="1" outlineLevel="5">
      <c r="A186" s="92">
        <v>173</v>
      </c>
      <c r="B186" s="93" t="s">
        <v>105</v>
      </c>
      <c r="C186" s="94" t="s">
        <v>291</v>
      </c>
      <c r="D186" s="94" t="s">
        <v>13</v>
      </c>
      <c r="E186" s="94" t="s">
        <v>221</v>
      </c>
      <c r="F186" s="94" t="s">
        <v>31</v>
      </c>
      <c r="G186" s="95">
        <f t="shared" si="18"/>
        <v>773734.19</v>
      </c>
      <c r="H186" s="95">
        <f t="shared" si="18"/>
        <v>760056.13</v>
      </c>
      <c r="I186" s="96">
        <f t="shared" si="14"/>
        <v>98.23220168156199</v>
      </c>
    </row>
    <row r="187" spans="1:9" ht="50.25" customHeight="1" outlineLevel="5">
      <c r="A187" s="92">
        <v>174</v>
      </c>
      <c r="B187" s="100" t="s">
        <v>195</v>
      </c>
      <c r="C187" s="90" t="s">
        <v>291</v>
      </c>
      <c r="D187" s="90" t="s">
        <v>13</v>
      </c>
      <c r="E187" s="90" t="s">
        <v>221</v>
      </c>
      <c r="F187" s="90" t="s">
        <v>197</v>
      </c>
      <c r="G187" s="98">
        <f t="shared" si="18"/>
        <v>773734.19</v>
      </c>
      <c r="H187" s="98">
        <f t="shared" si="18"/>
        <v>760056.13</v>
      </c>
      <c r="I187" s="99">
        <f t="shared" si="14"/>
        <v>98.23220168156199</v>
      </c>
    </row>
    <row r="188" spans="1:9" ht="53.25" customHeight="1" outlineLevel="5">
      <c r="A188" s="92">
        <v>175</v>
      </c>
      <c r="B188" s="100" t="s">
        <v>196</v>
      </c>
      <c r="C188" s="90" t="s">
        <v>291</v>
      </c>
      <c r="D188" s="90" t="s">
        <v>13</v>
      </c>
      <c r="E188" s="90" t="s">
        <v>221</v>
      </c>
      <c r="F188" s="90" t="s">
        <v>149</v>
      </c>
      <c r="G188" s="98">
        <f t="shared" si="18"/>
        <v>773734.19</v>
      </c>
      <c r="H188" s="98">
        <f t="shared" si="18"/>
        <v>760056.13</v>
      </c>
      <c r="I188" s="99">
        <f t="shared" si="14"/>
        <v>98.23220168156199</v>
      </c>
    </row>
    <row r="189" spans="1:9" ht="53.25" customHeight="1" outlineLevel="5">
      <c r="A189" s="92">
        <v>176</v>
      </c>
      <c r="B189" s="97" t="s">
        <v>160</v>
      </c>
      <c r="C189" s="90" t="s">
        <v>291</v>
      </c>
      <c r="D189" s="90" t="s">
        <v>13</v>
      </c>
      <c r="E189" s="90" t="s">
        <v>221</v>
      </c>
      <c r="F189" s="90" t="s">
        <v>161</v>
      </c>
      <c r="G189" s="98">
        <v>773734.19</v>
      </c>
      <c r="H189" s="98">
        <v>760056.13</v>
      </c>
      <c r="I189" s="99">
        <f t="shared" si="14"/>
        <v>98.23220168156199</v>
      </c>
    </row>
    <row r="190" spans="1:9" ht="53.25" customHeight="1" outlineLevel="5">
      <c r="A190" s="92">
        <v>177</v>
      </c>
      <c r="B190" s="93" t="s">
        <v>320</v>
      </c>
      <c r="C190" s="94" t="s">
        <v>291</v>
      </c>
      <c r="D190" s="94" t="s">
        <v>13</v>
      </c>
      <c r="E190" s="94" t="s">
        <v>321</v>
      </c>
      <c r="F190" s="94" t="s">
        <v>31</v>
      </c>
      <c r="G190" s="95">
        <f aca="true" t="shared" si="19" ref="G190:H192">G191</f>
        <v>303510</v>
      </c>
      <c r="H190" s="95">
        <f t="shared" si="19"/>
        <v>303510</v>
      </c>
      <c r="I190" s="96">
        <f t="shared" si="14"/>
        <v>100</v>
      </c>
    </row>
    <row r="191" spans="1:9" ht="51" customHeight="1" outlineLevel="5">
      <c r="A191" s="92">
        <v>178</v>
      </c>
      <c r="B191" s="100" t="s">
        <v>195</v>
      </c>
      <c r="C191" s="90" t="s">
        <v>291</v>
      </c>
      <c r="D191" s="90" t="s">
        <v>13</v>
      </c>
      <c r="E191" s="90" t="s">
        <v>321</v>
      </c>
      <c r="F191" s="90" t="s">
        <v>197</v>
      </c>
      <c r="G191" s="98">
        <f t="shared" si="19"/>
        <v>303510</v>
      </c>
      <c r="H191" s="98">
        <f t="shared" si="19"/>
        <v>303510</v>
      </c>
      <c r="I191" s="99">
        <f t="shared" si="14"/>
        <v>100</v>
      </c>
    </row>
    <row r="192" spans="1:9" ht="35.25" customHeight="1" outlineLevel="5">
      <c r="A192" s="92">
        <f>A191+1</f>
        <v>179</v>
      </c>
      <c r="B192" s="100" t="s">
        <v>196</v>
      </c>
      <c r="C192" s="90" t="s">
        <v>291</v>
      </c>
      <c r="D192" s="90" t="s">
        <v>13</v>
      </c>
      <c r="E192" s="90" t="s">
        <v>321</v>
      </c>
      <c r="F192" s="90" t="s">
        <v>149</v>
      </c>
      <c r="G192" s="98">
        <f t="shared" si="19"/>
        <v>303510</v>
      </c>
      <c r="H192" s="98">
        <f t="shared" si="19"/>
        <v>303510</v>
      </c>
      <c r="I192" s="99">
        <f t="shared" si="14"/>
        <v>100</v>
      </c>
    </row>
    <row r="193" spans="1:9" ht="47.25" outlineLevel="4">
      <c r="A193" s="92">
        <f>A192+1</f>
        <v>180</v>
      </c>
      <c r="B193" s="97" t="s">
        <v>160</v>
      </c>
      <c r="C193" s="90" t="s">
        <v>291</v>
      </c>
      <c r="D193" s="90" t="s">
        <v>13</v>
      </c>
      <c r="E193" s="90" t="s">
        <v>321</v>
      </c>
      <c r="F193" s="90" t="s">
        <v>161</v>
      </c>
      <c r="G193" s="98">
        <v>303510</v>
      </c>
      <c r="H193" s="98">
        <v>303510</v>
      </c>
      <c r="I193" s="99">
        <f t="shared" si="14"/>
        <v>100</v>
      </c>
    </row>
    <row r="194" spans="1:9" ht="57" customHeight="1" outlineLevel="2">
      <c r="A194" s="92">
        <v>153</v>
      </c>
      <c r="B194" s="93" t="s">
        <v>292</v>
      </c>
      <c r="C194" s="94" t="s">
        <v>291</v>
      </c>
      <c r="D194" s="94" t="s">
        <v>13</v>
      </c>
      <c r="E194" s="94" t="s">
        <v>210</v>
      </c>
      <c r="F194" s="94"/>
      <c r="G194" s="95">
        <f aca="true" t="shared" si="20" ref="G194:H197">G195</f>
        <v>10000</v>
      </c>
      <c r="H194" s="95">
        <f t="shared" si="20"/>
        <v>3266.97</v>
      </c>
      <c r="I194" s="96">
        <f t="shared" si="14"/>
        <v>32.6697</v>
      </c>
    </row>
    <row r="195" spans="1:9" ht="38.25" customHeight="1" outlineLevel="3">
      <c r="A195" s="92">
        <f aca="true" t="shared" si="21" ref="A195:A204">A194+1</f>
        <v>154</v>
      </c>
      <c r="B195" s="93" t="s">
        <v>222</v>
      </c>
      <c r="C195" s="94" t="s">
        <v>291</v>
      </c>
      <c r="D195" s="94" t="s">
        <v>13</v>
      </c>
      <c r="E195" s="94" t="s">
        <v>223</v>
      </c>
      <c r="F195" s="94"/>
      <c r="G195" s="95">
        <f t="shared" si="20"/>
        <v>10000</v>
      </c>
      <c r="H195" s="95">
        <f t="shared" si="20"/>
        <v>3266.97</v>
      </c>
      <c r="I195" s="96">
        <f t="shared" si="14"/>
        <v>32.6697</v>
      </c>
    </row>
    <row r="196" spans="1:9" ht="31.5" outlineLevel="6">
      <c r="A196" s="92">
        <f t="shared" si="21"/>
        <v>155</v>
      </c>
      <c r="B196" s="93" t="s">
        <v>289</v>
      </c>
      <c r="C196" s="94" t="s">
        <v>291</v>
      </c>
      <c r="D196" s="94" t="s">
        <v>13</v>
      </c>
      <c r="E196" s="94" t="s">
        <v>224</v>
      </c>
      <c r="F196" s="94" t="s">
        <v>31</v>
      </c>
      <c r="G196" s="95">
        <f t="shared" si="20"/>
        <v>10000</v>
      </c>
      <c r="H196" s="95">
        <f t="shared" si="20"/>
        <v>3266.97</v>
      </c>
      <c r="I196" s="96">
        <f t="shared" si="14"/>
        <v>32.6697</v>
      </c>
    </row>
    <row r="197" spans="1:9" ht="78.75" outlineLevel="6">
      <c r="A197" s="92">
        <f t="shared" si="21"/>
        <v>156</v>
      </c>
      <c r="B197" s="97" t="s">
        <v>193</v>
      </c>
      <c r="C197" s="90" t="s">
        <v>291</v>
      </c>
      <c r="D197" s="90" t="s">
        <v>13</v>
      </c>
      <c r="E197" s="90" t="s">
        <v>224</v>
      </c>
      <c r="F197" s="90" t="s">
        <v>144</v>
      </c>
      <c r="G197" s="98">
        <f t="shared" si="20"/>
        <v>10000</v>
      </c>
      <c r="H197" s="98">
        <f t="shared" si="20"/>
        <v>3266.97</v>
      </c>
      <c r="I197" s="99">
        <f t="shared" si="14"/>
        <v>32.6697</v>
      </c>
    </row>
    <row r="198" spans="1:9" ht="31.5" outlineLevel="6">
      <c r="A198" s="92">
        <f t="shared" si="21"/>
        <v>157</v>
      </c>
      <c r="B198" s="97" t="s">
        <v>194</v>
      </c>
      <c r="C198" s="90" t="s">
        <v>291</v>
      </c>
      <c r="D198" s="90" t="s">
        <v>13</v>
      </c>
      <c r="E198" s="90" t="s">
        <v>224</v>
      </c>
      <c r="F198" s="90" t="s">
        <v>64</v>
      </c>
      <c r="G198" s="98">
        <f>G199+G200</f>
        <v>10000</v>
      </c>
      <c r="H198" s="98">
        <f>H199+H200</f>
        <v>3266.97</v>
      </c>
      <c r="I198" s="99">
        <f>H198/G198*100</f>
        <v>32.6697</v>
      </c>
    </row>
    <row r="199" spans="1:9" ht="31.5" outlineLevel="6">
      <c r="A199" s="92">
        <f t="shared" si="21"/>
        <v>158</v>
      </c>
      <c r="B199" s="97" t="s">
        <v>180</v>
      </c>
      <c r="C199" s="90" t="s">
        <v>291</v>
      </c>
      <c r="D199" s="90" t="s">
        <v>13</v>
      </c>
      <c r="E199" s="90" t="s">
        <v>224</v>
      </c>
      <c r="F199" s="90" t="s">
        <v>155</v>
      </c>
      <c r="G199" s="98">
        <v>7680</v>
      </c>
      <c r="H199" s="98">
        <v>2509.16</v>
      </c>
      <c r="I199" s="99">
        <f>H199/G199*100</f>
        <v>32.67135416666667</v>
      </c>
    </row>
    <row r="200" spans="1:9" ht="63" outlineLevel="6">
      <c r="A200" s="92">
        <f t="shared" si="21"/>
        <v>159</v>
      </c>
      <c r="B200" s="100" t="s">
        <v>182</v>
      </c>
      <c r="C200" s="90" t="s">
        <v>291</v>
      </c>
      <c r="D200" s="90" t="s">
        <v>13</v>
      </c>
      <c r="E200" s="90" t="s">
        <v>224</v>
      </c>
      <c r="F200" s="90" t="s">
        <v>181</v>
      </c>
      <c r="G200" s="98">
        <v>2320</v>
      </c>
      <c r="H200" s="98">
        <v>757.81</v>
      </c>
      <c r="I200" s="99">
        <f>H200/G200*100</f>
        <v>32.66422413793103</v>
      </c>
    </row>
    <row r="201" spans="1:9" ht="15.75" outlineLevel="6">
      <c r="A201" s="92">
        <f t="shared" si="21"/>
        <v>160</v>
      </c>
      <c r="B201" s="93" t="s">
        <v>23</v>
      </c>
      <c r="C201" s="94" t="s">
        <v>291</v>
      </c>
      <c r="D201" s="94" t="s">
        <v>22</v>
      </c>
      <c r="E201" s="94" t="s">
        <v>31</v>
      </c>
      <c r="F201" s="94" t="s">
        <v>31</v>
      </c>
      <c r="G201" s="95">
        <f>G202+G209</f>
        <v>560600</v>
      </c>
      <c r="H201" s="95">
        <f>H202+H209</f>
        <v>560600</v>
      </c>
      <c r="I201" s="96">
        <f>H201/G201*100</f>
        <v>100</v>
      </c>
    </row>
    <row r="202" spans="1:9" ht="36" customHeight="1" hidden="1" outlineLevel="6">
      <c r="A202" s="92">
        <f t="shared" si="21"/>
        <v>161</v>
      </c>
      <c r="B202" s="93" t="s">
        <v>5</v>
      </c>
      <c r="C202" s="94" t="s">
        <v>291</v>
      </c>
      <c r="D202" s="94" t="s">
        <v>6</v>
      </c>
      <c r="E202" s="94" t="s">
        <v>31</v>
      </c>
      <c r="F202" s="94" t="s">
        <v>31</v>
      </c>
      <c r="G202" s="95">
        <f>G203</f>
        <v>5500</v>
      </c>
      <c r="H202" s="95">
        <f>H203</f>
        <v>5500</v>
      </c>
      <c r="I202" s="96">
        <f>H202/G202*100</f>
        <v>100</v>
      </c>
    </row>
    <row r="203" spans="1:9" ht="15.75" hidden="1" outlineLevel="6">
      <c r="A203" s="92">
        <f t="shared" si="21"/>
        <v>162</v>
      </c>
      <c r="B203" s="93" t="s">
        <v>205</v>
      </c>
      <c r="C203" s="94" t="s">
        <v>291</v>
      </c>
      <c r="D203" s="94" t="s">
        <v>6</v>
      </c>
      <c r="E203" s="94" t="s">
        <v>207</v>
      </c>
      <c r="F203" s="90"/>
      <c r="G203" s="95">
        <f aca="true" t="shared" si="22" ref="G203:H207">G204</f>
        <v>5500</v>
      </c>
      <c r="H203" s="95">
        <f t="shared" si="22"/>
        <v>5500</v>
      </c>
      <c r="I203" s="96">
        <f aca="true" t="shared" si="23" ref="I203:I222">H203/G203*100</f>
        <v>100</v>
      </c>
    </row>
    <row r="204" spans="1:9" ht="47.25" hidden="1" outlineLevel="6">
      <c r="A204" s="92">
        <f t="shared" si="21"/>
        <v>163</v>
      </c>
      <c r="B204" s="93" t="s">
        <v>206</v>
      </c>
      <c r="C204" s="94" t="s">
        <v>291</v>
      </c>
      <c r="D204" s="94" t="s">
        <v>6</v>
      </c>
      <c r="E204" s="94" t="s">
        <v>208</v>
      </c>
      <c r="F204" s="90"/>
      <c r="G204" s="95">
        <f t="shared" si="22"/>
        <v>5500</v>
      </c>
      <c r="H204" s="95">
        <f t="shared" si="22"/>
        <v>5500</v>
      </c>
      <c r="I204" s="96">
        <f t="shared" si="23"/>
        <v>100</v>
      </c>
    </row>
    <row r="205" spans="1:9" ht="47.25" outlineLevel="6">
      <c r="A205" s="92">
        <v>161</v>
      </c>
      <c r="B205" s="93" t="s">
        <v>234</v>
      </c>
      <c r="C205" s="94" t="s">
        <v>291</v>
      </c>
      <c r="D205" s="94" t="s">
        <v>6</v>
      </c>
      <c r="E205" s="94" t="s">
        <v>235</v>
      </c>
      <c r="F205" s="94"/>
      <c r="G205" s="95">
        <f t="shared" si="22"/>
        <v>5500</v>
      </c>
      <c r="H205" s="95">
        <f t="shared" si="22"/>
        <v>5500</v>
      </c>
      <c r="I205" s="96">
        <f t="shared" si="23"/>
        <v>100</v>
      </c>
    </row>
    <row r="206" spans="1:9" ht="22.5" customHeight="1" outlineLevel="6">
      <c r="A206" s="92">
        <f>A205+1</f>
        <v>162</v>
      </c>
      <c r="B206" s="97" t="s">
        <v>195</v>
      </c>
      <c r="C206" s="90" t="s">
        <v>291</v>
      </c>
      <c r="D206" s="90" t="s">
        <v>6</v>
      </c>
      <c r="E206" s="90" t="s">
        <v>235</v>
      </c>
      <c r="F206" s="90" t="s">
        <v>197</v>
      </c>
      <c r="G206" s="98">
        <f t="shared" si="22"/>
        <v>5500</v>
      </c>
      <c r="H206" s="98">
        <f t="shared" si="22"/>
        <v>5500</v>
      </c>
      <c r="I206" s="99">
        <f t="shared" si="23"/>
        <v>100</v>
      </c>
    </row>
    <row r="207" spans="1:9" ht="51" customHeight="1" outlineLevel="6">
      <c r="A207" s="92">
        <v>163</v>
      </c>
      <c r="B207" s="97" t="s">
        <v>196</v>
      </c>
      <c r="C207" s="90" t="s">
        <v>291</v>
      </c>
      <c r="D207" s="90" t="s">
        <v>6</v>
      </c>
      <c r="E207" s="90" t="s">
        <v>235</v>
      </c>
      <c r="F207" s="90" t="s">
        <v>149</v>
      </c>
      <c r="G207" s="98">
        <f t="shared" si="22"/>
        <v>5500</v>
      </c>
      <c r="H207" s="98">
        <f t="shared" si="22"/>
        <v>5500</v>
      </c>
      <c r="I207" s="99">
        <f t="shared" si="23"/>
        <v>100</v>
      </c>
    </row>
    <row r="208" spans="1:9" ht="38.25" customHeight="1" outlineLevel="6">
      <c r="A208" s="92">
        <f>A207+1</f>
        <v>164</v>
      </c>
      <c r="B208" s="97" t="s">
        <v>160</v>
      </c>
      <c r="C208" s="90" t="s">
        <v>291</v>
      </c>
      <c r="D208" s="90" t="s">
        <v>6</v>
      </c>
      <c r="E208" s="90" t="s">
        <v>235</v>
      </c>
      <c r="F208" s="90" t="s">
        <v>161</v>
      </c>
      <c r="G208" s="98">
        <v>5500</v>
      </c>
      <c r="H208" s="98">
        <v>5500</v>
      </c>
      <c r="I208" s="99">
        <f t="shared" si="23"/>
        <v>100</v>
      </c>
    </row>
    <row r="209" spans="1:9" ht="43.5" customHeight="1" outlineLevel="6">
      <c r="A209" s="92">
        <f>A208+1</f>
        <v>165</v>
      </c>
      <c r="B209" s="93" t="s">
        <v>236</v>
      </c>
      <c r="C209" s="94" t="s">
        <v>291</v>
      </c>
      <c r="D209" s="94" t="s">
        <v>237</v>
      </c>
      <c r="E209" s="94"/>
      <c r="F209" s="94"/>
      <c r="G209" s="95">
        <f aca="true" t="shared" si="24" ref="G209:H213">G210</f>
        <v>555100</v>
      </c>
      <c r="H209" s="95">
        <f t="shared" si="24"/>
        <v>555100</v>
      </c>
      <c r="I209" s="96">
        <f t="shared" si="23"/>
        <v>100</v>
      </c>
    </row>
    <row r="210" spans="1:9" ht="53.25" customHeight="1" outlineLevel="6">
      <c r="A210" s="92">
        <v>166</v>
      </c>
      <c r="B210" s="93" t="s">
        <v>205</v>
      </c>
      <c r="C210" s="94" t="s">
        <v>291</v>
      </c>
      <c r="D210" s="94" t="s">
        <v>237</v>
      </c>
      <c r="E210" s="94" t="s">
        <v>207</v>
      </c>
      <c r="F210" s="94"/>
      <c r="G210" s="95">
        <f t="shared" si="24"/>
        <v>555100</v>
      </c>
      <c r="H210" s="95">
        <f t="shared" si="24"/>
        <v>555100</v>
      </c>
      <c r="I210" s="96">
        <f>H210/G210*100</f>
        <v>100</v>
      </c>
    </row>
    <row r="211" spans="1:9" ht="30" customHeight="1" outlineLevel="6">
      <c r="A211" s="92">
        <v>167</v>
      </c>
      <c r="B211" s="93" t="s">
        <v>206</v>
      </c>
      <c r="C211" s="94" t="s">
        <v>291</v>
      </c>
      <c r="D211" s="94" t="s">
        <v>237</v>
      </c>
      <c r="E211" s="94" t="s">
        <v>208</v>
      </c>
      <c r="F211" s="94"/>
      <c r="G211" s="95">
        <f t="shared" si="24"/>
        <v>555100</v>
      </c>
      <c r="H211" s="95">
        <f t="shared" si="24"/>
        <v>555100</v>
      </c>
      <c r="I211" s="96">
        <f>H211/G211*100</f>
        <v>100</v>
      </c>
    </row>
    <row r="212" spans="1:9" ht="42" customHeight="1" outlineLevel="6">
      <c r="A212" s="92">
        <v>168</v>
      </c>
      <c r="B212" s="93" t="s">
        <v>262</v>
      </c>
      <c r="C212" s="94" t="s">
        <v>291</v>
      </c>
      <c r="D212" s="94" t="s">
        <v>6</v>
      </c>
      <c r="E212" s="94" t="s">
        <v>248</v>
      </c>
      <c r="F212" s="94"/>
      <c r="G212" s="95">
        <f>G213</f>
        <v>555100</v>
      </c>
      <c r="H212" s="95">
        <f>H213</f>
        <v>555100</v>
      </c>
      <c r="I212" s="96">
        <f>H212/G212*100</f>
        <v>100</v>
      </c>
    </row>
    <row r="213" spans="1:9" ht="49.5" customHeight="1" outlineLevel="6">
      <c r="A213" s="92">
        <v>169</v>
      </c>
      <c r="B213" s="93" t="s">
        <v>199</v>
      </c>
      <c r="C213" s="90" t="s">
        <v>291</v>
      </c>
      <c r="D213" s="90" t="s">
        <v>6</v>
      </c>
      <c r="E213" s="90" t="s">
        <v>248</v>
      </c>
      <c r="F213" s="90" t="s">
        <v>34</v>
      </c>
      <c r="G213" s="98">
        <f t="shared" si="24"/>
        <v>555100</v>
      </c>
      <c r="H213" s="98">
        <f t="shared" si="24"/>
        <v>555100</v>
      </c>
      <c r="I213" s="99">
        <f>H213/G213*100</f>
        <v>100</v>
      </c>
    </row>
    <row r="214" spans="1:9" ht="48" customHeight="1" outlineLevel="6">
      <c r="A214" s="92">
        <v>170</v>
      </c>
      <c r="B214" s="97" t="s">
        <v>11</v>
      </c>
      <c r="C214" s="90" t="s">
        <v>291</v>
      </c>
      <c r="D214" s="90" t="s">
        <v>6</v>
      </c>
      <c r="E214" s="90" t="s">
        <v>248</v>
      </c>
      <c r="F214" s="90" t="s">
        <v>171</v>
      </c>
      <c r="G214" s="98">
        <v>555100</v>
      </c>
      <c r="H214" s="98">
        <v>555100</v>
      </c>
      <c r="I214" s="99">
        <f>H214/G214*100</f>
        <v>100</v>
      </c>
    </row>
    <row r="215" spans="1:9" ht="48" customHeight="1" outlineLevel="6">
      <c r="A215" s="92">
        <v>171</v>
      </c>
      <c r="B215" s="93" t="s">
        <v>268</v>
      </c>
      <c r="C215" s="94" t="s">
        <v>291</v>
      </c>
      <c r="D215" s="94" t="s">
        <v>269</v>
      </c>
      <c r="E215" s="94" t="s">
        <v>31</v>
      </c>
      <c r="F215" s="94" t="s">
        <v>31</v>
      </c>
      <c r="G215" s="95">
        <f>G216</f>
        <v>12000</v>
      </c>
      <c r="H215" s="95">
        <f>H216</f>
        <v>12000</v>
      </c>
      <c r="I215" s="99">
        <f t="shared" si="23"/>
        <v>100</v>
      </c>
    </row>
    <row r="216" spans="1:9" ht="48" customHeight="1" outlineLevel="6">
      <c r="A216" s="92">
        <v>172</v>
      </c>
      <c r="B216" s="93" t="s">
        <v>270</v>
      </c>
      <c r="C216" s="94" t="s">
        <v>291</v>
      </c>
      <c r="D216" s="94" t="s">
        <v>271</v>
      </c>
      <c r="E216" s="94" t="s">
        <v>31</v>
      </c>
      <c r="F216" s="94"/>
      <c r="G216" s="95">
        <f aca="true" t="shared" si="25" ref="G216:H221">G217</f>
        <v>12000</v>
      </c>
      <c r="H216" s="95">
        <f t="shared" si="25"/>
        <v>12000</v>
      </c>
      <c r="I216" s="99">
        <f t="shared" si="23"/>
        <v>100</v>
      </c>
    </row>
    <row r="217" spans="1:9" ht="48" customHeight="1" outlineLevel="6">
      <c r="A217" s="92">
        <v>173</v>
      </c>
      <c r="B217" s="93" t="s">
        <v>292</v>
      </c>
      <c r="C217" s="94" t="s">
        <v>291</v>
      </c>
      <c r="D217" s="94" t="s">
        <v>271</v>
      </c>
      <c r="E217" s="94" t="s">
        <v>210</v>
      </c>
      <c r="F217" s="90"/>
      <c r="G217" s="95">
        <f t="shared" si="25"/>
        <v>12000</v>
      </c>
      <c r="H217" s="95">
        <f t="shared" si="25"/>
        <v>12000</v>
      </c>
      <c r="I217" s="99">
        <f t="shared" si="23"/>
        <v>100</v>
      </c>
    </row>
    <row r="218" spans="1:9" ht="48" customHeight="1" outlineLevel="6">
      <c r="A218" s="92">
        <v>174</v>
      </c>
      <c r="B218" s="93" t="s">
        <v>272</v>
      </c>
      <c r="C218" s="94" t="s">
        <v>291</v>
      </c>
      <c r="D218" s="94" t="s">
        <v>271</v>
      </c>
      <c r="E218" s="94" t="s">
        <v>273</v>
      </c>
      <c r="F218" s="90"/>
      <c r="G218" s="95">
        <f t="shared" si="25"/>
        <v>12000</v>
      </c>
      <c r="H218" s="95">
        <f t="shared" si="25"/>
        <v>12000</v>
      </c>
      <c r="I218" s="99">
        <f t="shared" si="23"/>
        <v>100</v>
      </c>
    </row>
    <row r="219" spans="1:9" ht="48" customHeight="1" outlineLevel="6">
      <c r="A219" s="92">
        <v>175</v>
      </c>
      <c r="B219" s="93" t="s">
        <v>274</v>
      </c>
      <c r="C219" s="94" t="s">
        <v>291</v>
      </c>
      <c r="D219" s="94" t="s">
        <v>271</v>
      </c>
      <c r="E219" s="94" t="s">
        <v>275</v>
      </c>
      <c r="F219" s="94"/>
      <c r="G219" s="95">
        <f t="shared" si="25"/>
        <v>12000</v>
      </c>
      <c r="H219" s="95">
        <f t="shared" si="25"/>
        <v>12000</v>
      </c>
      <c r="I219" s="99">
        <f t="shared" si="23"/>
        <v>100</v>
      </c>
    </row>
    <row r="220" spans="1:9" ht="48" customHeight="1" outlineLevel="6">
      <c r="A220" s="92">
        <v>176</v>
      </c>
      <c r="B220" s="97" t="s">
        <v>277</v>
      </c>
      <c r="C220" s="90" t="s">
        <v>291</v>
      </c>
      <c r="D220" s="90" t="s">
        <v>271</v>
      </c>
      <c r="E220" s="90" t="s">
        <v>275</v>
      </c>
      <c r="F220" s="90" t="s">
        <v>276</v>
      </c>
      <c r="G220" s="98">
        <f t="shared" si="25"/>
        <v>12000</v>
      </c>
      <c r="H220" s="98">
        <f t="shared" si="25"/>
        <v>12000</v>
      </c>
      <c r="I220" s="99">
        <f t="shared" si="23"/>
        <v>100</v>
      </c>
    </row>
    <row r="221" spans="1:9" ht="48" customHeight="1" outlineLevel="6">
      <c r="A221" s="92">
        <v>177</v>
      </c>
      <c r="B221" s="97" t="s">
        <v>280</v>
      </c>
      <c r="C221" s="90" t="s">
        <v>291</v>
      </c>
      <c r="D221" s="90" t="s">
        <v>271</v>
      </c>
      <c r="E221" s="90" t="s">
        <v>275</v>
      </c>
      <c r="F221" s="90" t="s">
        <v>278</v>
      </c>
      <c r="G221" s="98">
        <f t="shared" si="25"/>
        <v>12000</v>
      </c>
      <c r="H221" s="98">
        <f t="shared" si="25"/>
        <v>12000</v>
      </c>
      <c r="I221" s="99">
        <f t="shared" si="23"/>
        <v>100</v>
      </c>
    </row>
    <row r="222" spans="1:9" ht="48" customHeight="1" outlineLevel="6">
      <c r="A222" s="92">
        <v>178</v>
      </c>
      <c r="B222" s="97" t="s">
        <v>281</v>
      </c>
      <c r="C222" s="90" t="s">
        <v>291</v>
      </c>
      <c r="D222" s="90" t="s">
        <v>271</v>
      </c>
      <c r="E222" s="90" t="s">
        <v>275</v>
      </c>
      <c r="F222" s="90" t="s">
        <v>279</v>
      </c>
      <c r="G222" s="98">
        <v>12000</v>
      </c>
      <c r="H222" s="98">
        <v>12000</v>
      </c>
      <c r="I222" s="99">
        <f t="shared" si="23"/>
        <v>100</v>
      </c>
    </row>
    <row r="223" spans="1:9" ht="16.5" customHeight="1">
      <c r="A223" s="3">
        <v>179</v>
      </c>
      <c r="B223" s="105" t="s">
        <v>30</v>
      </c>
      <c r="C223" s="106"/>
      <c r="D223" s="106"/>
      <c r="E223" s="106"/>
      <c r="F223" s="106"/>
      <c r="G223" s="107">
        <f>G14</f>
        <v>4984684.5</v>
      </c>
      <c r="H223" s="107">
        <f>H14</f>
        <v>4854218.069999999</v>
      </c>
      <c r="I223" s="108">
        <f>H223/G223*100</f>
        <v>97.38265420810484</v>
      </c>
    </row>
    <row r="224" spans="2:9" ht="25.5" customHeight="1">
      <c r="B224" s="109" t="s">
        <v>1</v>
      </c>
      <c r="C224" s="110"/>
      <c r="D224" s="110"/>
      <c r="E224" s="110"/>
      <c r="F224" s="110"/>
      <c r="G224" s="111">
        <v>-510050.5</v>
      </c>
      <c r="H224" s="111">
        <v>-421825.67</v>
      </c>
      <c r="I224" s="112"/>
    </row>
    <row r="225" spans="2:9" ht="12.75" customHeight="1">
      <c r="B225" s="4"/>
      <c r="C225" s="5"/>
      <c r="D225" s="5"/>
      <c r="E225" s="5"/>
      <c r="F225" s="5"/>
      <c r="G225" s="6"/>
      <c r="H225" s="6"/>
      <c r="I225" s="7"/>
    </row>
  </sheetData>
  <sheetProtection/>
  <mergeCells count="12">
    <mergeCell ref="A9:I9"/>
    <mergeCell ref="A10:I10"/>
    <mergeCell ref="A8:I8"/>
    <mergeCell ref="G2:I2"/>
    <mergeCell ref="G5:I5"/>
    <mergeCell ref="G3:I4"/>
    <mergeCell ref="A12:A13"/>
    <mergeCell ref="B12:B13"/>
    <mergeCell ref="C12:F12"/>
    <mergeCell ref="G12:G13"/>
    <mergeCell ref="H12:H13"/>
    <mergeCell ref="I12:I13"/>
  </mergeCells>
  <printOptions/>
  <pageMargins left="1.1811023622047245" right="0.5905511811023623" top="0.7874015748031497" bottom="0.7874015748031497" header="0.5118110236220472" footer="0.5118110236220472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6"/>
  <sheetViews>
    <sheetView tabSelected="1" view="pageBreakPreview" zoomScaleSheetLayoutView="100" zoomScalePageLayoutView="0" workbookViewId="0" topLeftCell="A4">
      <selection activeCell="A8" sqref="A8:I8"/>
    </sheetView>
  </sheetViews>
  <sheetFormatPr defaultColWidth="9.140625" defaultRowHeight="12.75"/>
  <cols>
    <col min="1" max="1" width="4.8515625" style="20" customWidth="1"/>
    <col min="2" max="2" width="50.421875" style="19" customWidth="1"/>
    <col min="3" max="3" width="9.421875" style="18" customWidth="1"/>
    <col min="4" max="4" width="10.7109375" style="17" customWidth="1"/>
    <col min="5" max="5" width="1.7109375" style="16" hidden="1" customWidth="1"/>
    <col min="6" max="6" width="13.140625" style="16" customWidth="1"/>
    <col min="7" max="7" width="19.57421875" style="16" customWidth="1"/>
    <col min="8" max="10" width="18.28125" style="16" customWidth="1"/>
    <col min="11" max="11" width="16.00390625" style="16" customWidth="1"/>
    <col min="12" max="12" width="9.140625" style="15" hidden="1" customWidth="1"/>
    <col min="13" max="15" width="9.140625" style="15" customWidth="1"/>
    <col min="16" max="16384" width="9.140625" style="15" customWidth="1"/>
  </cols>
  <sheetData>
    <row r="1" spans="1:20" ht="15.75">
      <c r="A1" s="157"/>
      <c r="B1" s="158"/>
      <c r="C1" s="159"/>
      <c r="D1" s="159"/>
      <c r="E1" s="157"/>
      <c r="F1" s="157"/>
      <c r="G1" s="125"/>
      <c r="H1" s="160"/>
      <c r="I1" s="160"/>
      <c r="J1" s="160"/>
      <c r="K1" s="20"/>
      <c r="L1" s="19"/>
      <c r="M1" s="18"/>
      <c r="N1" s="17"/>
      <c r="O1" s="16"/>
      <c r="P1" s="16"/>
      <c r="Q1" s="16"/>
      <c r="R1" s="16"/>
      <c r="S1" s="16"/>
      <c r="T1" s="16"/>
    </row>
    <row r="2" spans="1:20" ht="15.75">
      <c r="A2" s="157"/>
      <c r="B2" s="158"/>
      <c r="C2" s="159"/>
      <c r="D2" s="159"/>
      <c r="E2" s="157"/>
      <c r="F2" s="157"/>
      <c r="G2" s="125"/>
      <c r="H2" s="160"/>
      <c r="I2" s="160"/>
      <c r="J2" s="160"/>
      <c r="K2" s="20"/>
      <c r="L2" s="19"/>
      <c r="M2" s="18"/>
      <c r="N2" s="17"/>
      <c r="O2" s="16"/>
      <c r="P2" s="16"/>
      <c r="Q2" s="16"/>
      <c r="R2" s="16"/>
      <c r="S2" s="16"/>
      <c r="T2" s="16"/>
    </row>
    <row r="3" spans="1:20" ht="15.75">
      <c r="A3" s="157"/>
      <c r="B3" s="158"/>
      <c r="C3" s="159"/>
      <c r="D3" s="159"/>
      <c r="E3" s="157"/>
      <c r="F3" s="206" t="s">
        <v>517</v>
      </c>
      <c r="G3" s="206"/>
      <c r="H3" s="206"/>
      <c r="I3" s="160"/>
      <c r="J3" s="160"/>
      <c r="K3" s="20"/>
      <c r="L3" s="19"/>
      <c r="M3" s="18"/>
      <c r="N3" s="17"/>
      <c r="O3" s="16"/>
      <c r="P3" s="16"/>
      <c r="Q3" s="16"/>
      <c r="R3" s="16"/>
      <c r="S3" s="16"/>
      <c r="T3" s="16"/>
    </row>
    <row r="4" spans="1:20" ht="15.75">
      <c r="A4" s="157"/>
      <c r="B4" s="158"/>
      <c r="C4" s="159" t="s">
        <v>468</v>
      </c>
      <c r="D4" s="159"/>
      <c r="E4" s="157"/>
      <c r="F4" s="157"/>
      <c r="G4" s="214" t="s">
        <v>516</v>
      </c>
      <c r="H4" s="214"/>
      <c r="I4" s="214"/>
      <c r="J4" s="160"/>
      <c r="K4" s="20"/>
      <c r="L4" s="19"/>
      <c r="M4" s="18"/>
      <c r="N4" s="17"/>
      <c r="O4" s="16"/>
      <c r="P4" s="16"/>
      <c r="Q4" s="16"/>
      <c r="R4" s="16"/>
      <c r="S4" s="16"/>
      <c r="T4" s="16"/>
    </row>
    <row r="5" spans="1:20" ht="15.75">
      <c r="A5" s="157"/>
      <c r="B5" s="158"/>
      <c r="C5" s="159"/>
      <c r="D5" s="159"/>
      <c r="E5" s="157"/>
      <c r="F5" s="157"/>
      <c r="G5" s="214"/>
      <c r="H5" s="214"/>
      <c r="I5" s="214"/>
      <c r="J5" s="161"/>
      <c r="K5" s="20"/>
      <c r="L5" s="19"/>
      <c r="M5" s="18"/>
      <c r="N5" s="17"/>
      <c r="O5" s="16"/>
      <c r="P5" s="16"/>
      <c r="Q5" s="16"/>
      <c r="R5" s="16"/>
      <c r="S5" s="16"/>
      <c r="T5" s="16"/>
    </row>
    <row r="6" spans="1:20" ht="15.75">
      <c r="A6" s="157"/>
      <c r="B6" s="158"/>
      <c r="C6" s="159"/>
      <c r="D6" s="159"/>
      <c r="E6" s="157"/>
      <c r="F6" s="157"/>
      <c r="G6" s="126"/>
      <c r="H6" s="161"/>
      <c r="I6" s="161"/>
      <c r="J6" s="161"/>
      <c r="K6" s="20"/>
      <c r="L6" s="19"/>
      <c r="M6" s="18"/>
      <c r="N6" s="17"/>
      <c r="O6" s="16"/>
      <c r="P6" s="16"/>
      <c r="Q6" s="16"/>
      <c r="R6" s="16"/>
      <c r="S6" s="16"/>
      <c r="T6" s="16"/>
    </row>
    <row r="7" spans="1:20" ht="15.75">
      <c r="A7" s="159"/>
      <c r="B7" s="162"/>
      <c r="C7" s="159"/>
      <c r="D7" s="159"/>
      <c r="E7" s="159"/>
      <c r="F7" s="159"/>
      <c r="G7" s="159"/>
      <c r="H7" s="159"/>
      <c r="I7" s="159"/>
      <c r="J7" s="159"/>
      <c r="K7" s="20"/>
      <c r="L7" s="19"/>
      <c r="M7" s="18"/>
      <c r="N7" s="17"/>
      <c r="O7" s="16"/>
      <c r="P7" s="16"/>
      <c r="Q7" s="16"/>
      <c r="R7" s="16"/>
      <c r="S7" s="16"/>
      <c r="T7" s="16"/>
    </row>
    <row r="8" spans="1:20" ht="18" customHeight="1">
      <c r="A8" s="207" t="s">
        <v>519</v>
      </c>
      <c r="B8" s="207"/>
      <c r="C8" s="207"/>
      <c r="D8" s="207"/>
      <c r="E8" s="207"/>
      <c r="F8" s="207"/>
      <c r="G8" s="207"/>
      <c r="H8" s="207"/>
      <c r="I8" s="207"/>
      <c r="J8" s="130"/>
      <c r="K8" s="20"/>
      <c r="L8" s="19"/>
      <c r="M8" s="18"/>
      <c r="N8" s="17"/>
      <c r="O8" s="16"/>
      <c r="P8" s="16"/>
      <c r="Q8" s="16"/>
      <c r="R8" s="16"/>
      <c r="S8" s="16"/>
      <c r="T8" s="16"/>
    </row>
    <row r="9" spans="1:20" ht="18" customHeight="1">
      <c r="A9" s="131"/>
      <c r="B9" s="132"/>
      <c r="C9" s="131"/>
      <c r="D9" s="131"/>
      <c r="E9" s="131"/>
      <c r="F9" s="131"/>
      <c r="G9" s="131"/>
      <c r="H9" s="131"/>
      <c r="I9" s="131"/>
      <c r="J9" s="131"/>
      <c r="K9" s="20"/>
      <c r="L9" s="19"/>
      <c r="M9" s="18"/>
      <c r="N9" s="17"/>
      <c r="O9" s="16"/>
      <c r="P9" s="16"/>
      <c r="Q9" s="16"/>
      <c r="R9" s="16"/>
      <c r="S9" s="16"/>
      <c r="T9" s="16"/>
    </row>
    <row r="10" spans="1:20" ht="15.75">
      <c r="A10" s="133"/>
      <c r="B10" s="132"/>
      <c r="C10" s="131"/>
      <c r="D10" s="131"/>
      <c r="E10" s="131"/>
      <c r="F10" s="131"/>
      <c r="G10" s="131"/>
      <c r="H10" s="131"/>
      <c r="I10" s="131"/>
      <c r="J10" s="131"/>
      <c r="K10" s="20"/>
      <c r="L10" s="19"/>
      <c r="M10" s="18"/>
      <c r="N10" s="17"/>
      <c r="O10" s="16"/>
      <c r="P10" s="16"/>
      <c r="Q10" s="16"/>
      <c r="R10" s="16"/>
      <c r="S10" s="16"/>
      <c r="T10" s="16"/>
    </row>
    <row r="11" spans="1:20" ht="15.75">
      <c r="A11" s="208" t="s">
        <v>350</v>
      </c>
      <c r="B11" s="209" t="s">
        <v>351</v>
      </c>
      <c r="C11" s="210" t="s">
        <v>178</v>
      </c>
      <c r="D11" s="210"/>
      <c r="E11" s="210"/>
      <c r="F11" s="211" t="s">
        <v>179</v>
      </c>
      <c r="G11" s="211" t="s">
        <v>177</v>
      </c>
      <c r="H11" s="212" t="s">
        <v>466</v>
      </c>
      <c r="I11" s="212" t="s">
        <v>467</v>
      </c>
      <c r="J11" s="134"/>
      <c r="K11" s="20"/>
      <c r="L11" s="19"/>
      <c r="M11" s="18"/>
      <c r="N11" s="17"/>
      <c r="O11" s="16"/>
      <c r="P11" s="16"/>
      <c r="Q11" s="16"/>
      <c r="R11" s="16"/>
      <c r="S11" s="16"/>
      <c r="T11" s="16"/>
    </row>
    <row r="12" spans="1:20" ht="85.5" customHeight="1">
      <c r="A12" s="208"/>
      <c r="B12" s="209"/>
      <c r="C12" s="210"/>
      <c r="D12" s="210"/>
      <c r="E12" s="210"/>
      <c r="F12" s="211"/>
      <c r="G12" s="211"/>
      <c r="H12" s="212"/>
      <c r="I12" s="212"/>
      <c r="J12" s="197" t="s">
        <v>25</v>
      </c>
      <c r="K12" s="20"/>
      <c r="L12" s="19"/>
      <c r="M12" s="18"/>
      <c r="N12" s="17"/>
      <c r="O12" s="16"/>
      <c r="P12" s="16"/>
      <c r="Q12" s="16"/>
      <c r="R12" s="16"/>
      <c r="S12" s="16"/>
      <c r="T12" s="16"/>
    </row>
    <row r="13" spans="1:20" ht="15.75">
      <c r="A13" s="135" t="s">
        <v>61</v>
      </c>
      <c r="B13" s="136" t="s">
        <v>27</v>
      </c>
      <c r="C13" s="213" t="s">
        <v>28</v>
      </c>
      <c r="D13" s="213"/>
      <c r="E13" s="213"/>
      <c r="F13" s="136" t="s">
        <v>29</v>
      </c>
      <c r="G13" s="136" t="s">
        <v>352</v>
      </c>
      <c r="H13" s="136" t="s">
        <v>353</v>
      </c>
      <c r="I13" s="136" t="s">
        <v>354</v>
      </c>
      <c r="J13" s="197"/>
      <c r="K13" s="20"/>
      <c r="L13" s="19"/>
      <c r="M13" s="18"/>
      <c r="N13" s="17"/>
      <c r="O13" s="16"/>
      <c r="P13" s="16"/>
      <c r="Q13" s="16"/>
      <c r="R13" s="16"/>
      <c r="S13" s="16"/>
      <c r="T13" s="16"/>
    </row>
    <row r="14" spans="1:20" ht="31.5">
      <c r="A14" s="137" t="s">
        <v>61</v>
      </c>
      <c r="B14" s="122" t="s">
        <v>355</v>
      </c>
      <c r="C14" s="205" t="s">
        <v>213</v>
      </c>
      <c r="D14" s="205"/>
      <c r="E14" s="205"/>
      <c r="F14" s="138"/>
      <c r="G14" s="138"/>
      <c r="H14" s="139">
        <f>H15+H25+H36+H42</f>
        <v>1340439.5</v>
      </c>
      <c r="I14" s="139">
        <f>I15+I25+I36+I42</f>
        <v>1322039.13</v>
      </c>
      <c r="J14" s="96">
        <f aca="true" t="shared" si="0" ref="J14:J109">I14/H14*100</f>
        <v>98.62728828865457</v>
      </c>
      <c r="K14" s="20"/>
      <c r="L14" s="19"/>
      <c r="M14" s="18"/>
      <c r="N14" s="17"/>
      <c r="O14" s="16"/>
      <c r="P14" s="16"/>
      <c r="Q14" s="16"/>
      <c r="R14" s="16"/>
      <c r="S14" s="16"/>
      <c r="T14" s="16"/>
    </row>
    <row r="15" spans="1:20" ht="47.25">
      <c r="A15" s="137" t="s">
        <v>27</v>
      </c>
      <c r="B15" s="140" t="s">
        <v>356</v>
      </c>
      <c r="C15" s="204" t="s">
        <v>220</v>
      </c>
      <c r="D15" s="204"/>
      <c r="E15" s="204"/>
      <c r="F15" s="141"/>
      <c r="G15" s="141"/>
      <c r="H15" s="139">
        <f>H16+H21</f>
        <v>1077244.19</v>
      </c>
      <c r="I15" s="139">
        <f>I16+I21</f>
        <v>1063566.13</v>
      </c>
      <c r="J15" s="96">
        <f t="shared" si="0"/>
        <v>98.73027303122424</v>
      </c>
      <c r="K15" s="20"/>
      <c r="L15" s="19"/>
      <c r="M15" s="18"/>
      <c r="N15" s="17"/>
      <c r="O15" s="16"/>
      <c r="P15" s="16"/>
      <c r="Q15" s="16"/>
      <c r="R15" s="16"/>
      <c r="S15" s="16"/>
      <c r="T15" s="16"/>
    </row>
    <row r="16" spans="1:20" ht="15.75">
      <c r="A16" s="137" t="s">
        <v>28</v>
      </c>
      <c r="B16" s="122" t="s">
        <v>105</v>
      </c>
      <c r="C16" s="205" t="s">
        <v>221</v>
      </c>
      <c r="D16" s="205"/>
      <c r="E16" s="205"/>
      <c r="F16" s="138"/>
      <c r="G16" s="138"/>
      <c r="H16" s="139">
        <f aca="true" t="shared" si="1" ref="H16:I23">H17</f>
        <v>773734.19</v>
      </c>
      <c r="I16" s="139">
        <f t="shared" si="1"/>
        <v>760056.13</v>
      </c>
      <c r="J16" s="96">
        <f t="shared" si="0"/>
        <v>98.23220168156199</v>
      </c>
      <c r="K16" s="20"/>
      <c r="L16" s="19"/>
      <c r="M16" s="18"/>
      <c r="N16" s="17"/>
      <c r="O16" s="16"/>
      <c r="P16" s="16"/>
      <c r="Q16" s="16"/>
      <c r="R16" s="16"/>
      <c r="S16" s="16"/>
      <c r="T16" s="16"/>
    </row>
    <row r="17" spans="1:20" ht="31.5">
      <c r="A17" s="137" t="s">
        <v>29</v>
      </c>
      <c r="B17" s="123" t="s">
        <v>357</v>
      </c>
      <c r="C17" s="203" t="s">
        <v>221</v>
      </c>
      <c r="D17" s="203"/>
      <c r="E17" s="203"/>
      <c r="F17" s="143" t="s">
        <v>197</v>
      </c>
      <c r="G17" s="143"/>
      <c r="H17" s="144">
        <f t="shared" si="1"/>
        <v>773734.19</v>
      </c>
      <c r="I17" s="144">
        <f t="shared" si="1"/>
        <v>760056.13</v>
      </c>
      <c r="J17" s="96">
        <f t="shared" si="0"/>
        <v>98.23220168156199</v>
      </c>
      <c r="K17" s="20"/>
      <c r="L17" s="19"/>
      <c r="M17" s="18"/>
      <c r="N17" s="17"/>
      <c r="O17" s="16"/>
      <c r="P17" s="16"/>
      <c r="Q17" s="16"/>
      <c r="R17" s="16"/>
      <c r="S17" s="16"/>
      <c r="T17" s="16"/>
    </row>
    <row r="18" spans="1:20" ht="47.25">
      <c r="A18" s="137" t="s">
        <v>352</v>
      </c>
      <c r="B18" s="123" t="s">
        <v>196</v>
      </c>
      <c r="C18" s="203" t="s">
        <v>221</v>
      </c>
      <c r="D18" s="203"/>
      <c r="E18" s="203"/>
      <c r="F18" s="143" t="s">
        <v>149</v>
      </c>
      <c r="G18" s="143"/>
      <c r="H18" s="144">
        <f t="shared" si="1"/>
        <v>773734.19</v>
      </c>
      <c r="I18" s="144">
        <f t="shared" si="1"/>
        <v>760056.13</v>
      </c>
      <c r="J18" s="96">
        <f t="shared" si="0"/>
        <v>98.23220168156199</v>
      </c>
      <c r="K18" s="20"/>
      <c r="L18" s="19"/>
      <c r="M18" s="18"/>
      <c r="N18" s="17"/>
      <c r="O18" s="16"/>
      <c r="P18" s="16"/>
      <c r="Q18" s="16"/>
      <c r="R18" s="16"/>
      <c r="S18" s="16"/>
      <c r="T18" s="16"/>
    </row>
    <row r="19" spans="1:20" ht="15.75">
      <c r="A19" s="137" t="s">
        <v>353</v>
      </c>
      <c r="B19" s="123" t="s">
        <v>19</v>
      </c>
      <c r="C19" s="203" t="s">
        <v>221</v>
      </c>
      <c r="D19" s="203"/>
      <c r="E19" s="203"/>
      <c r="F19" s="143" t="s">
        <v>149</v>
      </c>
      <c r="G19" s="143" t="s">
        <v>20</v>
      </c>
      <c r="H19" s="144">
        <f t="shared" si="1"/>
        <v>773734.19</v>
      </c>
      <c r="I19" s="144">
        <f t="shared" si="1"/>
        <v>760056.13</v>
      </c>
      <c r="J19" s="96">
        <f t="shared" si="0"/>
        <v>98.23220168156199</v>
      </c>
      <c r="K19" s="20"/>
      <c r="L19" s="19"/>
      <c r="M19" s="18"/>
      <c r="N19" s="17"/>
      <c r="O19" s="16"/>
      <c r="P19" s="16"/>
      <c r="Q19" s="16"/>
      <c r="R19" s="16"/>
      <c r="S19" s="16"/>
      <c r="T19" s="16"/>
    </row>
    <row r="20" spans="1:20" ht="15.75">
      <c r="A20" s="137" t="s">
        <v>354</v>
      </c>
      <c r="B20" s="123" t="s">
        <v>12</v>
      </c>
      <c r="C20" s="203" t="s">
        <v>221</v>
      </c>
      <c r="D20" s="203"/>
      <c r="E20" s="203"/>
      <c r="F20" s="143" t="s">
        <v>149</v>
      </c>
      <c r="G20" s="143" t="s">
        <v>13</v>
      </c>
      <c r="H20" s="144">
        <v>773734.19</v>
      </c>
      <c r="I20" s="144">
        <v>760056.13</v>
      </c>
      <c r="J20" s="96">
        <f t="shared" si="0"/>
        <v>98.23220168156199</v>
      </c>
      <c r="K20" s="20"/>
      <c r="L20" s="19"/>
      <c r="M20" s="18"/>
      <c r="N20" s="17"/>
      <c r="O20" s="16"/>
      <c r="P20" s="16"/>
      <c r="Q20" s="16"/>
      <c r="R20" s="16"/>
      <c r="S20" s="16"/>
      <c r="T20" s="16"/>
    </row>
    <row r="21" spans="1:20" ht="31.5">
      <c r="A21" s="137" t="s">
        <v>358</v>
      </c>
      <c r="B21" s="123" t="s">
        <v>357</v>
      </c>
      <c r="C21" s="203" t="s">
        <v>321</v>
      </c>
      <c r="D21" s="203"/>
      <c r="E21" s="203"/>
      <c r="F21" s="143" t="s">
        <v>197</v>
      </c>
      <c r="G21" s="143"/>
      <c r="H21" s="144">
        <f t="shared" si="1"/>
        <v>303510</v>
      </c>
      <c r="I21" s="144">
        <f t="shared" si="1"/>
        <v>303510</v>
      </c>
      <c r="J21" s="96">
        <f>I21/H21*100</f>
        <v>100</v>
      </c>
      <c r="K21" s="20"/>
      <c r="L21" s="19"/>
      <c r="M21" s="18"/>
      <c r="N21" s="17"/>
      <c r="O21" s="16"/>
      <c r="P21" s="16"/>
      <c r="Q21" s="16"/>
      <c r="R21" s="16"/>
      <c r="S21" s="16"/>
      <c r="T21" s="16"/>
    </row>
    <row r="22" spans="1:20" ht="47.25">
      <c r="A22" s="137" t="s">
        <v>360</v>
      </c>
      <c r="B22" s="123" t="s">
        <v>196</v>
      </c>
      <c r="C22" s="203" t="s">
        <v>321</v>
      </c>
      <c r="D22" s="203"/>
      <c r="E22" s="203"/>
      <c r="F22" s="143" t="s">
        <v>149</v>
      </c>
      <c r="G22" s="143"/>
      <c r="H22" s="144">
        <f t="shared" si="1"/>
        <v>303510</v>
      </c>
      <c r="I22" s="144">
        <f t="shared" si="1"/>
        <v>303510</v>
      </c>
      <c r="J22" s="96">
        <f>I22/H22*100</f>
        <v>100</v>
      </c>
      <c r="K22" s="20"/>
      <c r="L22" s="19"/>
      <c r="M22" s="18"/>
      <c r="N22" s="17"/>
      <c r="O22" s="16"/>
      <c r="P22" s="16"/>
      <c r="Q22" s="16"/>
      <c r="R22" s="16"/>
      <c r="S22" s="16"/>
      <c r="T22" s="16"/>
    </row>
    <row r="23" spans="1:20" ht="15.75">
      <c r="A23" s="137" t="s">
        <v>0</v>
      </c>
      <c r="B23" s="123" t="s">
        <v>19</v>
      </c>
      <c r="C23" s="203" t="s">
        <v>321</v>
      </c>
      <c r="D23" s="203"/>
      <c r="E23" s="203"/>
      <c r="F23" s="143" t="s">
        <v>149</v>
      </c>
      <c r="G23" s="143" t="s">
        <v>20</v>
      </c>
      <c r="H23" s="144">
        <f t="shared" si="1"/>
        <v>303510</v>
      </c>
      <c r="I23" s="144">
        <f t="shared" si="1"/>
        <v>303510</v>
      </c>
      <c r="J23" s="96">
        <f>I23/H23*100</f>
        <v>100</v>
      </c>
      <c r="K23" s="20"/>
      <c r="L23" s="19"/>
      <c r="M23" s="18"/>
      <c r="N23" s="17"/>
      <c r="O23" s="16"/>
      <c r="P23" s="16"/>
      <c r="Q23" s="16"/>
      <c r="R23" s="16"/>
      <c r="S23" s="16"/>
      <c r="T23" s="16"/>
    </row>
    <row r="24" spans="1:20" ht="15.75">
      <c r="A24" s="137" t="s">
        <v>361</v>
      </c>
      <c r="B24" s="123" t="s">
        <v>12</v>
      </c>
      <c r="C24" s="203" t="s">
        <v>321</v>
      </c>
      <c r="D24" s="203"/>
      <c r="E24" s="203"/>
      <c r="F24" s="143" t="s">
        <v>149</v>
      </c>
      <c r="G24" s="143" t="s">
        <v>13</v>
      </c>
      <c r="H24" s="144">
        <v>303510</v>
      </c>
      <c r="I24" s="144">
        <v>303510</v>
      </c>
      <c r="J24" s="96">
        <f>I24/H24*100</f>
        <v>100</v>
      </c>
      <c r="K24" s="20"/>
      <c r="L24" s="19"/>
      <c r="M24" s="18"/>
      <c r="N24" s="17"/>
      <c r="O24" s="16"/>
      <c r="P24" s="16"/>
      <c r="Q24" s="16"/>
      <c r="R24" s="16"/>
      <c r="S24" s="16"/>
      <c r="T24" s="16"/>
    </row>
    <row r="25" spans="1:20" ht="63">
      <c r="A25" s="137" t="s">
        <v>362</v>
      </c>
      <c r="B25" s="140" t="s">
        <v>359</v>
      </c>
      <c r="C25" s="204" t="s">
        <v>217</v>
      </c>
      <c r="D25" s="204"/>
      <c r="E25" s="204"/>
      <c r="F25" s="141"/>
      <c r="G25" s="141"/>
      <c r="H25" s="142">
        <f>H26+H31</f>
        <v>240822.31</v>
      </c>
      <c r="I25" s="142">
        <f>I26+I31</f>
        <v>238100</v>
      </c>
      <c r="J25" s="96">
        <f t="shared" si="0"/>
        <v>98.86957732445968</v>
      </c>
      <c r="K25" s="20"/>
      <c r="L25" s="19"/>
      <c r="M25" s="18"/>
      <c r="N25" s="17"/>
      <c r="O25" s="16"/>
      <c r="P25" s="16"/>
      <c r="Q25" s="16"/>
      <c r="R25" s="16"/>
      <c r="S25" s="16"/>
      <c r="T25" s="16"/>
    </row>
    <row r="26" spans="1:20" ht="63">
      <c r="A26" s="137" t="s">
        <v>225</v>
      </c>
      <c r="B26" s="121" t="s">
        <v>469</v>
      </c>
      <c r="C26" s="203" t="s">
        <v>219</v>
      </c>
      <c r="D26" s="203"/>
      <c r="E26" s="203"/>
      <c r="F26" s="141"/>
      <c r="G26" s="141"/>
      <c r="H26" s="142">
        <f>H27</f>
        <v>102722.31</v>
      </c>
      <c r="I26" s="142">
        <f>I27</f>
        <v>100000</v>
      </c>
      <c r="J26" s="96">
        <f t="shared" si="0"/>
        <v>97.34983568807984</v>
      </c>
      <c r="K26" s="20"/>
      <c r="L26" s="19"/>
      <c r="M26" s="18"/>
      <c r="N26" s="17"/>
      <c r="O26" s="16"/>
      <c r="P26" s="16"/>
      <c r="Q26" s="16"/>
      <c r="R26" s="16"/>
      <c r="S26" s="16"/>
      <c r="T26" s="16"/>
    </row>
    <row r="27" spans="1:20" ht="84.75" customHeight="1">
      <c r="A27" s="137" t="s">
        <v>475</v>
      </c>
      <c r="B27" s="123" t="s">
        <v>357</v>
      </c>
      <c r="C27" s="203" t="s">
        <v>219</v>
      </c>
      <c r="D27" s="203"/>
      <c r="E27" s="203"/>
      <c r="F27" s="143" t="s">
        <v>197</v>
      </c>
      <c r="G27" s="143"/>
      <c r="H27" s="144">
        <f>H28</f>
        <v>102722.31</v>
      </c>
      <c r="I27" s="144">
        <f>I28</f>
        <v>100000</v>
      </c>
      <c r="J27" s="96">
        <f t="shared" si="0"/>
        <v>97.34983568807984</v>
      </c>
      <c r="K27" s="20"/>
      <c r="L27" s="19"/>
      <c r="M27" s="18"/>
      <c r="N27" s="17"/>
      <c r="O27" s="16"/>
      <c r="P27" s="16"/>
      <c r="Q27" s="16"/>
      <c r="R27" s="16"/>
      <c r="S27" s="16"/>
      <c r="T27" s="16"/>
    </row>
    <row r="28" spans="1:20" ht="47.25">
      <c r="A28" s="137" t="s">
        <v>476</v>
      </c>
      <c r="B28" s="123" t="s">
        <v>196</v>
      </c>
      <c r="C28" s="203" t="s">
        <v>219</v>
      </c>
      <c r="D28" s="203"/>
      <c r="E28" s="203"/>
      <c r="F28" s="143" t="s">
        <v>149</v>
      </c>
      <c r="G28" s="143"/>
      <c r="H28" s="144">
        <v>102722.31</v>
      </c>
      <c r="I28" s="144">
        <v>100000</v>
      </c>
      <c r="J28" s="96">
        <f t="shared" si="0"/>
        <v>97.34983568807984</v>
      </c>
      <c r="K28" s="20"/>
      <c r="L28" s="19"/>
      <c r="M28" s="18"/>
      <c r="N28" s="17"/>
      <c r="O28" s="16"/>
      <c r="P28" s="16"/>
      <c r="Q28" s="16"/>
      <c r="R28" s="16"/>
      <c r="S28" s="16"/>
      <c r="T28" s="16"/>
    </row>
    <row r="29" spans="1:20" ht="15.75">
      <c r="A29" s="137" t="s">
        <v>477</v>
      </c>
      <c r="B29" s="123" t="s">
        <v>18</v>
      </c>
      <c r="C29" s="203" t="s">
        <v>219</v>
      </c>
      <c r="D29" s="203"/>
      <c r="E29" s="203"/>
      <c r="F29" s="143" t="s">
        <v>149</v>
      </c>
      <c r="G29" s="143" t="s">
        <v>21</v>
      </c>
      <c r="H29" s="144">
        <f>H28</f>
        <v>102722.31</v>
      </c>
      <c r="I29" s="144">
        <f>I28</f>
        <v>100000</v>
      </c>
      <c r="J29" s="96">
        <f t="shared" si="0"/>
        <v>97.34983568807984</v>
      </c>
      <c r="K29" s="20"/>
      <c r="L29" s="19"/>
      <c r="M29" s="18"/>
      <c r="N29" s="17"/>
      <c r="O29" s="16"/>
      <c r="P29" s="16"/>
      <c r="Q29" s="16"/>
      <c r="R29" s="16"/>
      <c r="S29" s="16"/>
      <c r="T29" s="16"/>
    </row>
    <row r="30" spans="1:20" ht="15.75">
      <c r="A30" s="137" t="s">
        <v>478</v>
      </c>
      <c r="B30" s="123" t="s">
        <v>216</v>
      </c>
      <c r="C30" s="203" t="s">
        <v>219</v>
      </c>
      <c r="D30" s="203"/>
      <c r="E30" s="203"/>
      <c r="F30" s="143" t="s">
        <v>149</v>
      </c>
      <c r="G30" s="143" t="s">
        <v>104</v>
      </c>
      <c r="H30" s="144">
        <f>H29</f>
        <v>102722.31</v>
      </c>
      <c r="I30" s="144">
        <f>I29</f>
        <v>100000</v>
      </c>
      <c r="J30" s="96">
        <f t="shared" si="0"/>
        <v>97.34983568807984</v>
      </c>
      <c r="K30" s="20"/>
      <c r="L30" s="19"/>
      <c r="M30" s="18"/>
      <c r="N30" s="17"/>
      <c r="O30" s="16"/>
      <c r="P30" s="16"/>
      <c r="Q30" s="16"/>
      <c r="R30" s="16"/>
      <c r="S30" s="16"/>
      <c r="T30" s="16"/>
    </row>
    <row r="31" spans="1:20" ht="47.25">
      <c r="A31" s="137" t="s">
        <v>479</v>
      </c>
      <c r="B31" s="121" t="s">
        <v>470</v>
      </c>
      <c r="C31" s="205" t="s">
        <v>247</v>
      </c>
      <c r="D31" s="205"/>
      <c r="E31" s="205"/>
      <c r="F31" s="138"/>
      <c r="G31" s="138"/>
      <c r="H31" s="139">
        <f>H32</f>
        <v>138100</v>
      </c>
      <c r="I31" s="139">
        <f>I32</f>
        <v>138100</v>
      </c>
      <c r="J31" s="96">
        <f t="shared" si="0"/>
        <v>100</v>
      </c>
      <c r="K31" s="20"/>
      <c r="L31" s="19"/>
      <c r="M31" s="18"/>
      <c r="N31" s="17"/>
      <c r="O31" s="16"/>
      <c r="P31" s="16"/>
      <c r="Q31" s="16"/>
      <c r="R31" s="16"/>
      <c r="S31" s="16"/>
      <c r="T31" s="16"/>
    </row>
    <row r="32" spans="1:20" ht="31.5">
      <c r="A32" s="137" t="s">
        <v>363</v>
      </c>
      <c r="B32" s="123" t="s">
        <v>357</v>
      </c>
      <c r="C32" s="203" t="s">
        <v>247</v>
      </c>
      <c r="D32" s="203"/>
      <c r="E32" s="203"/>
      <c r="F32" s="143" t="s">
        <v>197</v>
      </c>
      <c r="G32" s="143"/>
      <c r="H32" s="144">
        <f>H33</f>
        <v>138100</v>
      </c>
      <c r="I32" s="144">
        <f>I33</f>
        <v>138100</v>
      </c>
      <c r="J32" s="96">
        <f t="shared" si="0"/>
        <v>100</v>
      </c>
      <c r="K32" s="20"/>
      <c r="L32" s="19"/>
      <c r="M32" s="18"/>
      <c r="N32" s="17"/>
      <c r="O32" s="16"/>
      <c r="P32" s="16"/>
      <c r="Q32" s="16"/>
      <c r="R32" s="16"/>
      <c r="S32" s="16"/>
      <c r="T32" s="16"/>
    </row>
    <row r="33" spans="1:20" ht="47.25">
      <c r="A33" s="137" t="s">
        <v>364</v>
      </c>
      <c r="B33" s="123" t="s">
        <v>196</v>
      </c>
      <c r="C33" s="203" t="s">
        <v>247</v>
      </c>
      <c r="D33" s="203"/>
      <c r="E33" s="203"/>
      <c r="F33" s="143" t="s">
        <v>149</v>
      </c>
      <c r="G33" s="143"/>
      <c r="H33" s="144">
        <v>138100</v>
      </c>
      <c r="I33" s="144">
        <v>138100</v>
      </c>
      <c r="J33" s="96">
        <f t="shared" si="0"/>
        <v>100</v>
      </c>
      <c r="K33" s="20"/>
      <c r="L33" s="19"/>
      <c r="M33" s="18"/>
      <c r="N33" s="17"/>
      <c r="O33" s="16"/>
      <c r="P33" s="16"/>
      <c r="Q33" s="16"/>
      <c r="R33" s="16"/>
      <c r="S33" s="16"/>
      <c r="T33" s="16"/>
    </row>
    <row r="34" spans="1:20" ht="15.75">
      <c r="A34" s="137" t="s">
        <v>365</v>
      </c>
      <c r="B34" s="123" t="s">
        <v>18</v>
      </c>
      <c r="C34" s="203" t="s">
        <v>247</v>
      </c>
      <c r="D34" s="203"/>
      <c r="E34" s="203"/>
      <c r="F34" s="143" t="s">
        <v>149</v>
      </c>
      <c r="G34" s="143" t="s">
        <v>21</v>
      </c>
      <c r="H34" s="144">
        <f>H33</f>
        <v>138100</v>
      </c>
      <c r="I34" s="144">
        <f>I33</f>
        <v>138100</v>
      </c>
      <c r="J34" s="96">
        <f t="shared" si="0"/>
        <v>100</v>
      </c>
      <c r="K34" s="20"/>
      <c r="L34" s="19"/>
      <c r="M34" s="18"/>
      <c r="N34" s="17"/>
      <c r="O34" s="16"/>
      <c r="P34" s="16"/>
      <c r="Q34" s="16"/>
      <c r="R34" s="16"/>
      <c r="S34" s="16"/>
      <c r="T34" s="16"/>
    </row>
    <row r="35" spans="1:20" ht="15.75">
      <c r="A35" s="137" t="s">
        <v>366</v>
      </c>
      <c r="B35" s="123" t="s">
        <v>216</v>
      </c>
      <c r="C35" s="203" t="s">
        <v>247</v>
      </c>
      <c r="D35" s="203"/>
      <c r="E35" s="203"/>
      <c r="F35" s="143" t="s">
        <v>149</v>
      </c>
      <c r="G35" s="143" t="s">
        <v>104</v>
      </c>
      <c r="H35" s="144">
        <f>H34</f>
        <v>138100</v>
      </c>
      <c r="I35" s="144">
        <f>I34</f>
        <v>138100</v>
      </c>
      <c r="J35" s="96">
        <f t="shared" si="0"/>
        <v>100</v>
      </c>
      <c r="K35" s="20"/>
      <c r="L35" s="19"/>
      <c r="M35" s="18"/>
      <c r="N35" s="17"/>
      <c r="O35" s="16"/>
      <c r="P35" s="16"/>
      <c r="Q35" s="16"/>
      <c r="R35" s="16"/>
      <c r="S35" s="16"/>
      <c r="T35" s="16"/>
    </row>
    <row r="36" spans="1:20" ht="78.75">
      <c r="A36" s="137" t="s">
        <v>367</v>
      </c>
      <c r="B36" s="140" t="s">
        <v>368</v>
      </c>
      <c r="C36" s="204" t="s">
        <v>214</v>
      </c>
      <c r="D36" s="204"/>
      <c r="E36" s="204"/>
      <c r="F36" s="141"/>
      <c r="G36" s="141"/>
      <c r="H36" s="142">
        <f>H37</f>
        <v>500</v>
      </c>
      <c r="I36" s="142">
        <f aca="true" t="shared" si="2" ref="H36:I38">I37</f>
        <v>0</v>
      </c>
      <c r="J36" s="96">
        <f t="shared" si="0"/>
        <v>0</v>
      </c>
      <c r="K36" s="20"/>
      <c r="L36" s="19"/>
      <c r="M36" s="18"/>
      <c r="N36" s="17"/>
      <c r="O36" s="16"/>
      <c r="P36" s="16"/>
      <c r="Q36" s="16"/>
      <c r="R36" s="16"/>
      <c r="S36" s="16"/>
      <c r="T36" s="16"/>
    </row>
    <row r="37" spans="1:20" ht="63">
      <c r="A37" s="137" t="s">
        <v>480</v>
      </c>
      <c r="B37" s="122" t="s">
        <v>370</v>
      </c>
      <c r="C37" s="203" t="s">
        <v>215</v>
      </c>
      <c r="D37" s="203"/>
      <c r="E37" s="203"/>
      <c r="F37" s="143"/>
      <c r="G37" s="143"/>
      <c r="H37" s="144">
        <f t="shared" si="2"/>
        <v>500</v>
      </c>
      <c r="I37" s="144">
        <f t="shared" si="2"/>
        <v>0</v>
      </c>
      <c r="J37" s="99">
        <f t="shared" si="0"/>
        <v>0</v>
      </c>
      <c r="K37" s="20"/>
      <c r="L37" s="19"/>
      <c r="M37" s="18"/>
      <c r="N37" s="17"/>
      <c r="O37" s="16"/>
      <c r="P37" s="16"/>
      <c r="Q37" s="16"/>
      <c r="R37" s="16"/>
      <c r="S37" s="16"/>
      <c r="T37" s="16"/>
    </row>
    <row r="38" spans="1:20" ht="31.5">
      <c r="A38" s="137" t="s">
        <v>481</v>
      </c>
      <c r="B38" s="123" t="s">
        <v>357</v>
      </c>
      <c r="C38" s="203" t="s">
        <v>215</v>
      </c>
      <c r="D38" s="203"/>
      <c r="E38" s="203"/>
      <c r="F38" s="143" t="s">
        <v>197</v>
      </c>
      <c r="G38" s="143"/>
      <c r="H38" s="144">
        <f t="shared" si="2"/>
        <v>500</v>
      </c>
      <c r="I38" s="144">
        <f t="shared" si="2"/>
        <v>0</v>
      </c>
      <c r="J38" s="96">
        <f t="shared" si="0"/>
        <v>0</v>
      </c>
      <c r="K38" s="20"/>
      <c r="L38" s="19"/>
      <c r="M38" s="18"/>
      <c r="N38" s="17"/>
      <c r="O38" s="16"/>
      <c r="P38" s="16"/>
      <c r="Q38" s="16"/>
      <c r="R38" s="16"/>
      <c r="S38" s="16"/>
      <c r="T38" s="16"/>
    </row>
    <row r="39" spans="1:20" ht="30" customHeight="1">
      <c r="A39" s="137" t="s">
        <v>482</v>
      </c>
      <c r="B39" s="123" t="s">
        <v>196</v>
      </c>
      <c r="C39" s="203" t="s">
        <v>215</v>
      </c>
      <c r="D39" s="203"/>
      <c r="E39" s="203"/>
      <c r="F39" s="143" t="s">
        <v>149</v>
      </c>
      <c r="G39" s="143"/>
      <c r="H39" s="144">
        <v>500</v>
      </c>
      <c r="I39" s="144"/>
      <c r="J39" s="96">
        <f t="shared" si="0"/>
        <v>0</v>
      </c>
      <c r="K39" s="20"/>
      <c r="L39" s="19"/>
      <c r="M39" s="18"/>
      <c r="N39" s="17"/>
      <c r="O39" s="16"/>
      <c r="P39" s="16"/>
      <c r="Q39" s="16"/>
      <c r="R39" s="16"/>
      <c r="S39" s="16"/>
      <c r="T39" s="16"/>
    </row>
    <row r="40" spans="1:20" ht="31.5">
      <c r="A40" s="137" t="s">
        <v>483</v>
      </c>
      <c r="B40" s="123" t="s">
        <v>17</v>
      </c>
      <c r="C40" s="203" t="s">
        <v>215</v>
      </c>
      <c r="D40" s="203"/>
      <c r="E40" s="203"/>
      <c r="F40" s="143" t="s">
        <v>149</v>
      </c>
      <c r="G40" s="143" t="s">
        <v>16</v>
      </c>
      <c r="H40" s="144">
        <f>H39</f>
        <v>500</v>
      </c>
      <c r="I40" s="144">
        <f>I39</f>
        <v>0</v>
      </c>
      <c r="J40" s="96">
        <f t="shared" si="0"/>
        <v>0</v>
      </c>
      <c r="K40" s="20"/>
      <c r="L40" s="19"/>
      <c r="M40" s="18"/>
      <c r="N40" s="17"/>
      <c r="O40" s="16"/>
      <c r="P40" s="16"/>
      <c r="Q40" s="16"/>
      <c r="R40" s="16"/>
      <c r="S40" s="16"/>
      <c r="T40" s="16"/>
    </row>
    <row r="41" spans="1:20" ht="47.25">
      <c r="A41" s="137" t="s">
        <v>484</v>
      </c>
      <c r="B41" s="123" t="s">
        <v>37</v>
      </c>
      <c r="C41" s="203" t="s">
        <v>215</v>
      </c>
      <c r="D41" s="203"/>
      <c r="E41" s="203"/>
      <c r="F41" s="143" t="s">
        <v>149</v>
      </c>
      <c r="G41" s="143" t="s">
        <v>38</v>
      </c>
      <c r="H41" s="144">
        <f>H39</f>
        <v>500</v>
      </c>
      <c r="I41" s="144">
        <f>I39</f>
        <v>0</v>
      </c>
      <c r="J41" s="96">
        <f t="shared" si="0"/>
        <v>0</v>
      </c>
      <c r="K41" s="20"/>
      <c r="L41" s="19"/>
      <c r="M41" s="18"/>
      <c r="N41" s="17"/>
      <c r="O41" s="16"/>
      <c r="P41" s="16"/>
      <c r="Q41" s="16"/>
      <c r="R41" s="16"/>
      <c r="S41" s="16"/>
      <c r="T41" s="16"/>
    </row>
    <row r="42" spans="1:20" ht="47.25">
      <c r="A42" s="137" t="s">
        <v>298</v>
      </c>
      <c r="B42" s="140" t="s">
        <v>376</v>
      </c>
      <c r="C42" s="204" t="s">
        <v>345</v>
      </c>
      <c r="D42" s="204"/>
      <c r="E42" s="204"/>
      <c r="F42" s="141"/>
      <c r="G42" s="141"/>
      <c r="H42" s="142">
        <f>H48+H43+H53</f>
        <v>21873</v>
      </c>
      <c r="I42" s="142">
        <f>I48+I43+I53</f>
        <v>20373</v>
      </c>
      <c r="J42" s="96">
        <f t="shared" si="0"/>
        <v>93.14223014675628</v>
      </c>
      <c r="K42" s="20"/>
      <c r="L42" s="19"/>
      <c r="M42" s="18"/>
      <c r="N42" s="17"/>
      <c r="O42" s="16"/>
      <c r="P42" s="16"/>
      <c r="Q42" s="16"/>
      <c r="R42" s="16"/>
      <c r="S42" s="16"/>
      <c r="T42" s="16"/>
    </row>
    <row r="43" spans="1:20" ht="15.75" customHeight="1">
      <c r="A43" s="137" t="s">
        <v>369</v>
      </c>
      <c r="B43" s="140" t="s">
        <v>233</v>
      </c>
      <c r="C43" s="203" t="s">
        <v>348</v>
      </c>
      <c r="D43" s="203"/>
      <c r="E43" s="203"/>
      <c r="F43" s="143"/>
      <c r="G43" s="143"/>
      <c r="H43" s="144">
        <f aca="true" t="shared" si="3" ref="H43:I46">H44</f>
        <v>1000</v>
      </c>
      <c r="I43" s="144">
        <f t="shared" si="3"/>
        <v>1000</v>
      </c>
      <c r="J43" s="99">
        <f t="shared" si="0"/>
        <v>100</v>
      </c>
      <c r="K43" s="20"/>
      <c r="L43" s="19"/>
      <c r="M43" s="18"/>
      <c r="N43" s="17"/>
      <c r="O43" s="16"/>
      <c r="P43" s="16"/>
      <c r="Q43" s="16"/>
      <c r="R43" s="16"/>
      <c r="S43" s="16"/>
      <c r="T43" s="16"/>
    </row>
    <row r="44" spans="1:20" ht="31.5">
      <c r="A44" s="137" t="s">
        <v>371</v>
      </c>
      <c r="B44" s="123" t="s">
        <v>357</v>
      </c>
      <c r="C44" s="203" t="s">
        <v>472</v>
      </c>
      <c r="D44" s="203"/>
      <c r="E44" s="203"/>
      <c r="F44" s="143" t="s">
        <v>197</v>
      </c>
      <c r="G44" s="143"/>
      <c r="H44" s="144">
        <f t="shared" si="3"/>
        <v>1000</v>
      </c>
      <c r="I44" s="144">
        <f t="shared" si="3"/>
        <v>1000</v>
      </c>
      <c r="J44" s="96">
        <f t="shared" si="0"/>
        <v>100</v>
      </c>
      <c r="K44" s="20"/>
      <c r="L44" s="19"/>
      <c r="M44" s="18"/>
      <c r="N44" s="17"/>
      <c r="O44" s="16"/>
      <c r="P44" s="16"/>
      <c r="Q44" s="16"/>
      <c r="R44" s="16"/>
      <c r="S44" s="16"/>
      <c r="T44" s="16"/>
    </row>
    <row r="45" spans="1:20" ht="47.25">
      <c r="A45" s="137" t="s">
        <v>372</v>
      </c>
      <c r="B45" s="123" t="s">
        <v>196</v>
      </c>
      <c r="C45" s="203" t="s">
        <v>473</v>
      </c>
      <c r="D45" s="203"/>
      <c r="E45" s="203"/>
      <c r="F45" s="143" t="s">
        <v>149</v>
      </c>
      <c r="G45" s="143"/>
      <c r="H45" s="144">
        <f t="shared" si="3"/>
        <v>1000</v>
      </c>
      <c r="I45" s="144">
        <f t="shared" si="3"/>
        <v>1000</v>
      </c>
      <c r="J45" s="96">
        <f t="shared" si="0"/>
        <v>100</v>
      </c>
      <c r="K45" s="20"/>
      <c r="L45" s="19"/>
      <c r="M45" s="18"/>
      <c r="N45" s="17"/>
      <c r="O45" s="16"/>
      <c r="P45" s="16"/>
      <c r="Q45" s="16"/>
      <c r="R45" s="16"/>
      <c r="S45" s="16"/>
      <c r="T45" s="16"/>
    </row>
    <row r="46" spans="1:20" ht="31.5">
      <c r="A46" s="137" t="s">
        <v>373</v>
      </c>
      <c r="B46" s="123" t="s">
        <v>17</v>
      </c>
      <c r="C46" s="203" t="s">
        <v>473</v>
      </c>
      <c r="D46" s="203"/>
      <c r="E46" s="203"/>
      <c r="F46" s="143" t="s">
        <v>149</v>
      </c>
      <c r="G46" s="143" t="s">
        <v>16</v>
      </c>
      <c r="H46" s="144">
        <f t="shared" si="3"/>
        <v>1000</v>
      </c>
      <c r="I46" s="144">
        <f t="shared" si="3"/>
        <v>1000</v>
      </c>
      <c r="J46" s="96">
        <f t="shared" si="0"/>
        <v>100</v>
      </c>
      <c r="K46" s="20"/>
      <c r="L46" s="19"/>
      <c r="M46" s="18"/>
      <c r="N46" s="17"/>
      <c r="O46" s="16"/>
      <c r="P46" s="16"/>
      <c r="Q46" s="16"/>
      <c r="R46" s="16"/>
      <c r="S46" s="16"/>
      <c r="T46" s="16"/>
    </row>
    <row r="47" spans="1:20" ht="15.75">
      <c r="A47" s="137" t="s">
        <v>374</v>
      </c>
      <c r="B47" s="123" t="s">
        <v>40</v>
      </c>
      <c r="C47" s="203" t="s">
        <v>473</v>
      </c>
      <c r="D47" s="203"/>
      <c r="E47" s="203"/>
      <c r="F47" s="143" t="s">
        <v>149</v>
      </c>
      <c r="G47" s="143" t="s">
        <v>41</v>
      </c>
      <c r="H47" s="144">
        <v>1000</v>
      </c>
      <c r="I47" s="144">
        <v>1000</v>
      </c>
      <c r="J47" s="96">
        <f t="shared" si="0"/>
        <v>100</v>
      </c>
      <c r="K47" s="20"/>
      <c r="L47" s="19"/>
      <c r="M47" s="18"/>
      <c r="N47" s="17"/>
      <c r="O47" s="16"/>
      <c r="P47" s="16"/>
      <c r="Q47" s="16"/>
      <c r="R47" s="16"/>
      <c r="S47" s="16"/>
      <c r="T47" s="16"/>
    </row>
    <row r="48" spans="1:20" ht="63">
      <c r="A48" s="137" t="s">
        <v>375</v>
      </c>
      <c r="B48" s="122" t="s">
        <v>382</v>
      </c>
      <c r="C48" s="205" t="s">
        <v>346</v>
      </c>
      <c r="D48" s="205"/>
      <c r="E48" s="205"/>
      <c r="F48" s="138"/>
      <c r="G48" s="138"/>
      <c r="H48" s="139">
        <f>H49</f>
        <v>1500</v>
      </c>
      <c r="I48" s="139">
        <f>I49</f>
        <v>0</v>
      </c>
      <c r="J48" s="96">
        <f t="shared" si="0"/>
        <v>0</v>
      </c>
      <c r="K48" s="20"/>
      <c r="L48" s="19"/>
      <c r="M48" s="18"/>
      <c r="N48" s="17"/>
      <c r="O48" s="16"/>
      <c r="P48" s="16"/>
      <c r="Q48" s="16"/>
      <c r="R48" s="16"/>
      <c r="S48" s="16"/>
      <c r="T48" s="16"/>
    </row>
    <row r="49" spans="1:20" ht="31.5">
      <c r="A49" s="137" t="s">
        <v>377</v>
      </c>
      <c r="B49" s="123" t="s">
        <v>357</v>
      </c>
      <c r="C49" s="203" t="s">
        <v>346</v>
      </c>
      <c r="D49" s="203"/>
      <c r="E49" s="203"/>
      <c r="F49" s="143" t="s">
        <v>197</v>
      </c>
      <c r="G49" s="143"/>
      <c r="H49" s="144">
        <f>H50</f>
        <v>1500</v>
      </c>
      <c r="I49" s="144">
        <f>I50</f>
        <v>0</v>
      </c>
      <c r="J49" s="96">
        <f t="shared" si="0"/>
        <v>0</v>
      </c>
      <c r="K49" s="20"/>
      <c r="L49" s="19"/>
      <c r="M49" s="18"/>
      <c r="N49" s="17"/>
      <c r="O49" s="16"/>
      <c r="P49" s="16"/>
      <c r="Q49" s="16"/>
      <c r="R49" s="16"/>
      <c r="S49" s="16"/>
      <c r="T49" s="16"/>
    </row>
    <row r="50" spans="1:20" ht="47.25">
      <c r="A50" s="137" t="s">
        <v>378</v>
      </c>
      <c r="B50" s="123" t="s">
        <v>196</v>
      </c>
      <c r="C50" s="203" t="s">
        <v>346</v>
      </c>
      <c r="D50" s="203"/>
      <c r="E50" s="203"/>
      <c r="F50" s="143" t="s">
        <v>149</v>
      </c>
      <c r="G50" s="143"/>
      <c r="H50" s="144">
        <f>H51</f>
        <v>1500</v>
      </c>
      <c r="I50" s="144">
        <v>0</v>
      </c>
      <c r="J50" s="96">
        <f t="shared" si="0"/>
        <v>0</v>
      </c>
      <c r="K50" s="20"/>
      <c r="L50" s="19"/>
      <c r="M50" s="18"/>
      <c r="N50" s="17"/>
      <c r="O50" s="16"/>
      <c r="P50" s="16"/>
      <c r="Q50" s="16"/>
      <c r="R50" s="16"/>
      <c r="S50" s="16"/>
      <c r="T50" s="16"/>
    </row>
    <row r="51" spans="1:20" ht="31.5">
      <c r="A51" s="145">
        <v>38</v>
      </c>
      <c r="B51" s="123" t="s">
        <v>17</v>
      </c>
      <c r="C51" s="203" t="s">
        <v>346</v>
      </c>
      <c r="D51" s="203"/>
      <c r="E51" s="203"/>
      <c r="F51" s="143" t="s">
        <v>149</v>
      </c>
      <c r="G51" s="143" t="s">
        <v>16</v>
      </c>
      <c r="H51" s="144">
        <f>H52</f>
        <v>1500</v>
      </c>
      <c r="I51" s="144">
        <f>I50</f>
        <v>0</v>
      </c>
      <c r="J51" s="96">
        <f t="shared" si="0"/>
        <v>0</v>
      </c>
      <c r="K51" s="20"/>
      <c r="L51" s="19"/>
      <c r="M51" s="18"/>
      <c r="N51" s="17"/>
      <c r="O51" s="16"/>
      <c r="P51" s="16"/>
      <c r="Q51" s="16"/>
      <c r="R51" s="16"/>
      <c r="S51" s="16"/>
      <c r="T51" s="16"/>
    </row>
    <row r="52" spans="1:20" ht="15.75">
      <c r="A52" s="137" t="s">
        <v>379</v>
      </c>
      <c r="B52" s="123" t="s">
        <v>40</v>
      </c>
      <c r="C52" s="203" t="s">
        <v>346</v>
      </c>
      <c r="D52" s="203"/>
      <c r="E52" s="203"/>
      <c r="F52" s="143" t="s">
        <v>149</v>
      </c>
      <c r="G52" s="143" t="s">
        <v>41</v>
      </c>
      <c r="H52" s="144">
        <v>1500</v>
      </c>
      <c r="I52" s="144">
        <f>I50</f>
        <v>0</v>
      </c>
      <c r="J52" s="96">
        <f t="shared" si="0"/>
        <v>0</v>
      </c>
      <c r="K52" s="20"/>
      <c r="L52" s="19"/>
      <c r="M52" s="18"/>
      <c r="N52" s="17"/>
      <c r="O52" s="16"/>
      <c r="P52" s="16"/>
      <c r="Q52" s="16"/>
      <c r="R52" s="16"/>
      <c r="S52" s="16"/>
      <c r="T52" s="16"/>
    </row>
    <row r="53" spans="1:20" ht="31.5">
      <c r="A53" s="137" t="s">
        <v>380</v>
      </c>
      <c r="B53" s="122" t="s">
        <v>471</v>
      </c>
      <c r="C53" s="205" t="s">
        <v>347</v>
      </c>
      <c r="D53" s="205"/>
      <c r="E53" s="205"/>
      <c r="F53" s="138"/>
      <c r="G53" s="138"/>
      <c r="H53" s="139">
        <f>H54</f>
        <v>19373</v>
      </c>
      <c r="I53" s="139">
        <f>I54</f>
        <v>19373</v>
      </c>
      <c r="J53" s="96">
        <f t="shared" si="0"/>
        <v>100</v>
      </c>
      <c r="K53" s="20"/>
      <c r="L53" s="19"/>
      <c r="M53" s="18"/>
      <c r="N53" s="17"/>
      <c r="O53" s="16"/>
      <c r="P53" s="16"/>
      <c r="Q53" s="16"/>
      <c r="R53" s="16"/>
      <c r="S53" s="16"/>
      <c r="T53" s="16"/>
    </row>
    <row r="54" spans="1:20" ht="31.5">
      <c r="A54" s="137" t="s">
        <v>381</v>
      </c>
      <c r="B54" s="123" t="s">
        <v>357</v>
      </c>
      <c r="C54" s="203" t="s">
        <v>347</v>
      </c>
      <c r="D54" s="203"/>
      <c r="E54" s="203"/>
      <c r="F54" s="143" t="s">
        <v>197</v>
      </c>
      <c r="G54" s="143"/>
      <c r="H54" s="144">
        <f>H55</f>
        <v>19373</v>
      </c>
      <c r="I54" s="144">
        <v>19373</v>
      </c>
      <c r="J54" s="96">
        <f t="shared" si="0"/>
        <v>100</v>
      </c>
      <c r="K54" s="20"/>
      <c r="L54" s="19"/>
      <c r="M54" s="18"/>
      <c r="N54" s="17"/>
      <c r="O54" s="16"/>
      <c r="P54" s="16"/>
      <c r="Q54" s="16"/>
      <c r="R54" s="16"/>
      <c r="S54" s="16"/>
      <c r="T54" s="16"/>
    </row>
    <row r="55" spans="1:20" ht="47.25">
      <c r="A55" s="137" t="s">
        <v>383</v>
      </c>
      <c r="B55" s="123" t="s">
        <v>196</v>
      </c>
      <c r="C55" s="203" t="s">
        <v>347</v>
      </c>
      <c r="D55" s="203"/>
      <c r="E55" s="203"/>
      <c r="F55" s="143" t="s">
        <v>149</v>
      </c>
      <c r="G55" s="143"/>
      <c r="H55" s="144">
        <v>19373</v>
      </c>
      <c r="I55" s="144">
        <v>19373</v>
      </c>
      <c r="J55" s="96">
        <f t="shared" si="0"/>
        <v>100</v>
      </c>
      <c r="K55" s="20"/>
      <c r="L55" s="19"/>
      <c r="M55" s="18"/>
      <c r="N55" s="17"/>
      <c r="O55" s="16"/>
      <c r="P55" s="16"/>
      <c r="Q55" s="16"/>
      <c r="R55" s="16"/>
      <c r="S55" s="16"/>
      <c r="T55" s="16"/>
    </row>
    <row r="56" spans="1:20" ht="31.5">
      <c r="A56" s="137" t="s">
        <v>384</v>
      </c>
      <c r="B56" s="123" t="s">
        <v>17</v>
      </c>
      <c r="C56" s="203" t="s">
        <v>347</v>
      </c>
      <c r="D56" s="203"/>
      <c r="E56" s="203"/>
      <c r="F56" s="143" t="s">
        <v>149</v>
      </c>
      <c r="G56" s="143" t="s">
        <v>16</v>
      </c>
      <c r="H56" s="144">
        <f>H55</f>
        <v>19373</v>
      </c>
      <c r="I56" s="144">
        <f>I55</f>
        <v>19373</v>
      </c>
      <c r="J56" s="96">
        <f t="shared" si="0"/>
        <v>100</v>
      </c>
      <c r="K56" s="20"/>
      <c r="L56" s="19"/>
      <c r="M56" s="18"/>
      <c r="N56" s="17"/>
      <c r="O56" s="16"/>
      <c r="P56" s="16"/>
      <c r="Q56" s="16"/>
      <c r="R56" s="16"/>
      <c r="S56" s="16"/>
      <c r="T56" s="16"/>
    </row>
    <row r="57" spans="1:20" ht="15.75">
      <c r="A57" s="137" t="s">
        <v>485</v>
      </c>
      <c r="B57" s="123" t="s">
        <v>40</v>
      </c>
      <c r="C57" s="203" t="s">
        <v>347</v>
      </c>
      <c r="D57" s="203"/>
      <c r="E57" s="203"/>
      <c r="F57" s="143" t="s">
        <v>149</v>
      </c>
      <c r="G57" s="143" t="s">
        <v>41</v>
      </c>
      <c r="H57" s="144">
        <f>H55</f>
        <v>19373</v>
      </c>
      <c r="I57" s="144">
        <f>I55</f>
        <v>19373</v>
      </c>
      <c r="J57" s="96">
        <f t="shared" si="0"/>
        <v>100</v>
      </c>
      <c r="K57" s="20"/>
      <c r="L57" s="19"/>
      <c r="M57" s="18"/>
      <c r="N57" s="17"/>
      <c r="O57" s="16"/>
      <c r="P57" s="16"/>
      <c r="Q57" s="16"/>
      <c r="R57" s="16"/>
      <c r="S57" s="16"/>
      <c r="T57" s="16"/>
    </row>
    <row r="58" spans="1:20" ht="47.25">
      <c r="A58" s="137" t="s">
        <v>486</v>
      </c>
      <c r="B58" s="122" t="s">
        <v>389</v>
      </c>
      <c r="C58" s="205" t="s">
        <v>210</v>
      </c>
      <c r="D58" s="205"/>
      <c r="E58" s="205"/>
      <c r="F58" s="138"/>
      <c r="G58" s="138"/>
      <c r="H58" s="139">
        <f>H59+H65+H10+H71</f>
        <v>23500</v>
      </c>
      <c r="I58" s="139">
        <f>I59+I65+I10+I71</f>
        <v>16766.97</v>
      </c>
      <c r="J58" s="96">
        <f t="shared" si="0"/>
        <v>71.3488085106383</v>
      </c>
      <c r="K58" s="20"/>
      <c r="L58" s="19"/>
      <c r="M58" s="18"/>
      <c r="N58" s="17"/>
      <c r="O58" s="16"/>
      <c r="P58" s="16"/>
      <c r="Q58" s="16"/>
      <c r="R58" s="16"/>
      <c r="S58" s="16"/>
      <c r="T58" s="16"/>
    </row>
    <row r="59" spans="1:20" ht="31.5">
      <c r="A59" s="137" t="s">
        <v>385</v>
      </c>
      <c r="B59" s="146" t="s">
        <v>391</v>
      </c>
      <c r="C59" s="204" t="s">
        <v>211</v>
      </c>
      <c r="D59" s="204"/>
      <c r="E59" s="204"/>
      <c r="F59" s="141"/>
      <c r="G59" s="141"/>
      <c r="H59" s="142">
        <f aca="true" t="shared" si="4" ref="H59:I61">H60</f>
        <v>1500</v>
      </c>
      <c r="I59" s="142">
        <f t="shared" si="4"/>
        <v>1500</v>
      </c>
      <c r="J59" s="96">
        <f t="shared" si="0"/>
        <v>100</v>
      </c>
      <c r="K59" s="20"/>
      <c r="L59" s="19"/>
      <c r="M59" s="18"/>
      <c r="N59" s="17"/>
      <c r="O59" s="16"/>
      <c r="P59" s="16"/>
      <c r="Q59" s="16"/>
      <c r="R59" s="16"/>
      <c r="S59" s="16"/>
      <c r="T59" s="16"/>
    </row>
    <row r="60" spans="1:20" ht="78.75">
      <c r="A60" s="137" t="s">
        <v>386</v>
      </c>
      <c r="B60" s="104" t="s">
        <v>392</v>
      </c>
      <c r="C60" s="205" t="s">
        <v>191</v>
      </c>
      <c r="D60" s="205"/>
      <c r="E60" s="205"/>
      <c r="F60" s="138"/>
      <c r="G60" s="138"/>
      <c r="H60" s="139">
        <f t="shared" si="4"/>
        <v>1500</v>
      </c>
      <c r="I60" s="139">
        <f t="shared" si="4"/>
        <v>1500</v>
      </c>
      <c r="J60" s="96">
        <f t="shared" si="0"/>
        <v>100</v>
      </c>
      <c r="K60" s="20"/>
      <c r="L60" s="19"/>
      <c r="M60" s="18"/>
      <c r="N60" s="17"/>
      <c r="O60" s="16"/>
      <c r="P60" s="16"/>
      <c r="Q60" s="16"/>
      <c r="R60" s="16"/>
      <c r="S60" s="16"/>
      <c r="T60" s="16"/>
    </row>
    <row r="61" spans="1:20" ht="31.5">
      <c r="A61" s="137">
        <f>A60+1</f>
        <v>48</v>
      </c>
      <c r="B61" s="123" t="s">
        <v>357</v>
      </c>
      <c r="C61" s="203" t="s">
        <v>191</v>
      </c>
      <c r="D61" s="203"/>
      <c r="E61" s="203"/>
      <c r="F61" s="143" t="s">
        <v>197</v>
      </c>
      <c r="G61" s="143"/>
      <c r="H61" s="144">
        <f t="shared" si="4"/>
        <v>1500</v>
      </c>
      <c r="I61" s="144">
        <f t="shared" si="4"/>
        <v>1500</v>
      </c>
      <c r="J61" s="96">
        <f t="shared" si="0"/>
        <v>100</v>
      </c>
      <c r="K61" s="20"/>
      <c r="L61" s="19"/>
      <c r="M61" s="18"/>
      <c r="N61" s="17"/>
      <c r="O61" s="16"/>
      <c r="P61" s="16"/>
      <c r="Q61" s="16"/>
      <c r="R61" s="16"/>
      <c r="S61" s="16"/>
      <c r="T61" s="16"/>
    </row>
    <row r="62" spans="1:20" ht="47.25">
      <c r="A62" s="137">
        <f>A61+1</f>
        <v>49</v>
      </c>
      <c r="B62" s="123" t="s">
        <v>196</v>
      </c>
      <c r="C62" s="203" t="s">
        <v>191</v>
      </c>
      <c r="D62" s="203"/>
      <c r="E62" s="203"/>
      <c r="F62" s="143" t="s">
        <v>149</v>
      </c>
      <c r="G62" s="143"/>
      <c r="H62" s="144">
        <v>1500</v>
      </c>
      <c r="I62" s="144">
        <v>1500</v>
      </c>
      <c r="J62" s="96">
        <f t="shared" si="0"/>
        <v>100</v>
      </c>
      <c r="K62" s="20"/>
      <c r="L62" s="19"/>
      <c r="M62" s="18"/>
      <c r="N62" s="17"/>
      <c r="O62" s="16"/>
      <c r="P62" s="16"/>
      <c r="Q62" s="16"/>
      <c r="R62" s="16"/>
      <c r="S62" s="16"/>
      <c r="T62" s="16"/>
    </row>
    <row r="63" spans="1:20" ht="15.75">
      <c r="A63" s="137" t="s">
        <v>387</v>
      </c>
      <c r="B63" s="123" t="s">
        <v>15</v>
      </c>
      <c r="C63" s="203" t="s">
        <v>191</v>
      </c>
      <c r="D63" s="203"/>
      <c r="E63" s="203"/>
      <c r="F63" s="143" t="s">
        <v>149</v>
      </c>
      <c r="G63" s="143" t="s">
        <v>14</v>
      </c>
      <c r="H63" s="144">
        <f>H62</f>
        <v>1500</v>
      </c>
      <c r="I63" s="144">
        <f>I62</f>
        <v>1500</v>
      </c>
      <c r="J63" s="96">
        <f t="shared" si="0"/>
        <v>100</v>
      </c>
      <c r="K63" s="20"/>
      <c r="L63" s="19"/>
      <c r="M63" s="18"/>
      <c r="N63" s="17"/>
      <c r="O63" s="16"/>
      <c r="P63" s="16"/>
      <c r="Q63" s="16"/>
      <c r="R63" s="16"/>
      <c r="S63" s="16"/>
      <c r="T63" s="16"/>
    </row>
    <row r="64" spans="1:20" ht="15.75">
      <c r="A64" s="137" t="s">
        <v>487</v>
      </c>
      <c r="B64" s="123" t="s">
        <v>164</v>
      </c>
      <c r="C64" s="203" t="s">
        <v>191</v>
      </c>
      <c r="D64" s="203"/>
      <c r="E64" s="203"/>
      <c r="F64" s="143" t="s">
        <v>149</v>
      </c>
      <c r="G64" s="143" t="s">
        <v>35</v>
      </c>
      <c r="H64" s="144">
        <f>H62</f>
        <v>1500</v>
      </c>
      <c r="I64" s="144">
        <f>I62</f>
        <v>1500</v>
      </c>
      <c r="J64" s="96">
        <f t="shared" si="0"/>
        <v>100</v>
      </c>
      <c r="K64" s="20"/>
      <c r="L64" s="19"/>
      <c r="M64" s="18"/>
      <c r="N64" s="17"/>
      <c r="O64" s="16"/>
      <c r="P64" s="16"/>
      <c r="Q64" s="16"/>
      <c r="R64" s="16"/>
      <c r="S64" s="16"/>
      <c r="T64" s="16"/>
    </row>
    <row r="65" spans="1:20" ht="78.75">
      <c r="A65" s="137" t="s">
        <v>488</v>
      </c>
      <c r="B65" s="140" t="s">
        <v>394</v>
      </c>
      <c r="C65" s="204" t="s">
        <v>273</v>
      </c>
      <c r="D65" s="204"/>
      <c r="E65" s="204"/>
      <c r="F65" s="141"/>
      <c r="G65" s="141"/>
      <c r="H65" s="147">
        <f aca="true" t="shared" si="5" ref="H65:I67">H66</f>
        <v>12000</v>
      </c>
      <c r="I65" s="147">
        <f t="shared" si="5"/>
        <v>12000</v>
      </c>
      <c r="J65" s="96">
        <f t="shared" si="0"/>
        <v>100</v>
      </c>
      <c r="K65" s="20"/>
      <c r="L65" s="19"/>
      <c r="M65" s="18"/>
      <c r="N65" s="17"/>
      <c r="O65" s="16"/>
      <c r="P65" s="16"/>
      <c r="Q65" s="16"/>
      <c r="R65" s="16"/>
      <c r="S65" s="16"/>
      <c r="T65" s="16"/>
    </row>
    <row r="66" spans="1:20" ht="47.25">
      <c r="A66" s="137" t="s">
        <v>489</v>
      </c>
      <c r="B66" s="148" t="s">
        <v>396</v>
      </c>
      <c r="C66" s="203" t="s">
        <v>275</v>
      </c>
      <c r="D66" s="203"/>
      <c r="E66" s="203"/>
      <c r="F66" s="143"/>
      <c r="G66" s="143"/>
      <c r="H66" s="149">
        <f t="shared" si="5"/>
        <v>12000</v>
      </c>
      <c r="I66" s="149">
        <f t="shared" si="5"/>
        <v>12000</v>
      </c>
      <c r="J66" s="96">
        <f t="shared" si="0"/>
        <v>100</v>
      </c>
      <c r="K66" s="20"/>
      <c r="L66" s="19"/>
      <c r="M66" s="18"/>
      <c r="N66" s="17"/>
      <c r="O66" s="16"/>
      <c r="P66" s="16"/>
      <c r="Q66" s="16"/>
      <c r="R66" s="16"/>
      <c r="S66" s="16"/>
      <c r="T66" s="16"/>
    </row>
    <row r="67" spans="1:20" ht="31.5">
      <c r="A67" s="137">
        <f>A66+1</f>
        <v>54</v>
      </c>
      <c r="B67" s="123" t="s">
        <v>277</v>
      </c>
      <c r="C67" s="203" t="s">
        <v>275</v>
      </c>
      <c r="D67" s="203"/>
      <c r="E67" s="203"/>
      <c r="F67" s="143" t="s">
        <v>276</v>
      </c>
      <c r="G67" s="143"/>
      <c r="H67" s="149">
        <f t="shared" si="5"/>
        <v>12000</v>
      </c>
      <c r="I67" s="149">
        <f t="shared" si="5"/>
        <v>12000</v>
      </c>
      <c r="J67" s="96">
        <f t="shared" si="0"/>
        <v>100</v>
      </c>
      <c r="K67" s="20"/>
      <c r="L67" s="19"/>
      <c r="M67" s="18"/>
      <c r="N67" s="17"/>
      <c r="O67" s="16"/>
      <c r="P67" s="16"/>
      <c r="Q67" s="16"/>
      <c r="R67" s="16"/>
      <c r="S67" s="16"/>
      <c r="T67" s="16"/>
    </row>
    <row r="68" spans="1:20" ht="31.5">
      <c r="A68" s="137">
        <f>A67+1</f>
        <v>55</v>
      </c>
      <c r="B68" s="123" t="s">
        <v>280</v>
      </c>
      <c r="C68" s="203" t="s">
        <v>275</v>
      </c>
      <c r="D68" s="203"/>
      <c r="E68" s="203"/>
      <c r="F68" s="143" t="s">
        <v>278</v>
      </c>
      <c r="G68" s="143"/>
      <c r="H68" s="149">
        <v>12000</v>
      </c>
      <c r="I68" s="149">
        <v>12000</v>
      </c>
      <c r="J68" s="96">
        <f t="shared" si="0"/>
        <v>100</v>
      </c>
      <c r="K68" s="20"/>
      <c r="L68" s="19"/>
      <c r="M68" s="18"/>
      <c r="N68" s="17"/>
      <c r="O68" s="16"/>
      <c r="P68" s="16"/>
      <c r="Q68" s="16"/>
      <c r="R68" s="16"/>
      <c r="S68" s="16"/>
      <c r="T68" s="16"/>
    </row>
    <row r="69" spans="1:20" ht="15.75">
      <c r="A69" s="137" t="s">
        <v>388</v>
      </c>
      <c r="B69" s="123" t="s">
        <v>398</v>
      </c>
      <c r="C69" s="203" t="s">
        <v>275</v>
      </c>
      <c r="D69" s="203"/>
      <c r="E69" s="203"/>
      <c r="F69" s="143" t="s">
        <v>278</v>
      </c>
      <c r="G69" s="143" t="s">
        <v>269</v>
      </c>
      <c r="H69" s="149">
        <f>H68</f>
        <v>12000</v>
      </c>
      <c r="I69" s="149">
        <v>12000</v>
      </c>
      <c r="J69" s="96">
        <f t="shared" si="0"/>
        <v>100</v>
      </c>
      <c r="K69" s="20"/>
      <c r="L69" s="19"/>
      <c r="M69" s="18"/>
      <c r="N69" s="17"/>
      <c r="O69" s="16"/>
      <c r="P69" s="16"/>
      <c r="Q69" s="16"/>
      <c r="R69" s="16"/>
      <c r="S69" s="16"/>
      <c r="T69" s="16"/>
    </row>
    <row r="70" spans="1:20" ht="15.75">
      <c r="A70" s="137" t="s">
        <v>390</v>
      </c>
      <c r="B70" s="123" t="s">
        <v>270</v>
      </c>
      <c r="C70" s="203" t="s">
        <v>275</v>
      </c>
      <c r="D70" s="203"/>
      <c r="E70" s="203"/>
      <c r="F70" s="143" t="s">
        <v>278</v>
      </c>
      <c r="G70" s="143" t="s">
        <v>271</v>
      </c>
      <c r="H70" s="149">
        <f>H69</f>
        <v>12000</v>
      </c>
      <c r="I70" s="149">
        <v>12000</v>
      </c>
      <c r="J70" s="96">
        <f t="shared" si="0"/>
        <v>100</v>
      </c>
      <c r="K70" s="20"/>
      <c r="L70" s="19"/>
      <c r="M70" s="18"/>
      <c r="N70" s="17"/>
      <c r="O70" s="16"/>
      <c r="P70" s="16"/>
      <c r="Q70" s="16"/>
      <c r="R70" s="16"/>
      <c r="S70" s="16"/>
      <c r="T70" s="16"/>
    </row>
    <row r="71" spans="1:20" ht="47.25">
      <c r="A71" s="137" t="s">
        <v>490</v>
      </c>
      <c r="B71" s="140" t="s">
        <v>401</v>
      </c>
      <c r="C71" s="204" t="s">
        <v>223</v>
      </c>
      <c r="D71" s="204"/>
      <c r="E71" s="204"/>
      <c r="F71" s="141"/>
      <c r="G71" s="141"/>
      <c r="H71" s="147">
        <f aca="true" t="shared" si="6" ref="H71:I73">H72</f>
        <v>10000</v>
      </c>
      <c r="I71" s="147">
        <f t="shared" si="6"/>
        <v>3266.97</v>
      </c>
      <c r="J71" s="96">
        <f t="shared" si="0"/>
        <v>32.6697</v>
      </c>
      <c r="K71" s="20"/>
      <c r="L71" s="19"/>
      <c r="M71" s="18"/>
      <c r="N71" s="17"/>
      <c r="O71" s="16"/>
      <c r="P71" s="16"/>
      <c r="Q71" s="16"/>
      <c r="R71" s="16"/>
      <c r="S71" s="16"/>
      <c r="T71" s="16"/>
    </row>
    <row r="72" spans="1:20" ht="47.25">
      <c r="A72" s="137">
        <f>A71+1</f>
        <v>59</v>
      </c>
      <c r="B72" s="140" t="s">
        <v>402</v>
      </c>
      <c r="C72" s="205" t="s">
        <v>224</v>
      </c>
      <c r="D72" s="205"/>
      <c r="E72" s="205"/>
      <c r="F72" s="138"/>
      <c r="G72" s="138"/>
      <c r="H72" s="150">
        <f t="shared" si="6"/>
        <v>10000</v>
      </c>
      <c r="I72" s="150">
        <f t="shared" si="6"/>
        <v>3266.97</v>
      </c>
      <c r="J72" s="96">
        <f t="shared" si="0"/>
        <v>32.6697</v>
      </c>
      <c r="K72" s="20"/>
      <c r="L72" s="19"/>
      <c r="M72" s="18"/>
      <c r="N72" s="17"/>
      <c r="O72" s="16"/>
      <c r="P72" s="16"/>
      <c r="Q72" s="16"/>
      <c r="R72" s="16"/>
      <c r="S72" s="16"/>
      <c r="T72" s="16"/>
    </row>
    <row r="73" spans="1:20" ht="94.5">
      <c r="A73" s="137" t="s">
        <v>491</v>
      </c>
      <c r="B73" s="123" t="s">
        <v>404</v>
      </c>
      <c r="C73" s="203" t="s">
        <v>224</v>
      </c>
      <c r="D73" s="203"/>
      <c r="E73" s="203"/>
      <c r="F73" s="143" t="s">
        <v>144</v>
      </c>
      <c r="G73" s="143"/>
      <c r="H73" s="149">
        <f t="shared" si="6"/>
        <v>10000</v>
      </c>
      <c r="I73" s="149">
        <f t="shared" si="6"/>
        <v>3266.97</v>
      </c>
      <c r="J73" s="96">
        <f t="shared" si="0"/>
        <v>32.6697</v>
      </c>
      <c r="K73" s="20"/>
      <c r="L73" s="19"/>
      <c r="M73" s="18"/>
      <c r="N73" s="17"/>
      <c r="O73" s="16"/>
      <c r="P73" s="16"/>
      <c r="Q73" s="16"/>
      <c r="R73" s="16"/>
      <c r="S73" s="16"/>
      <c r="T73" s="16"/>
    </row>
    <row r="74" spans="1:20" ht="33.75" customHeight="1">
      <c r="A74" s="137" t="s">
        <v>393</v>
      </c>
      <c r="B74" s="123" t="s">
        <v>406</v>
      </c>
      <c r="C74" s="203" t="s">
        <v>224</v>
      </c>
      <c r="D74" s="203"/>
      <c r="E74" s="203"/>
      <c r="F74" s="143" t="s">
        <v>64</v>
      </c>
      <c r="G74" s="143"/>
      <c r="H74" s="149">
        <v>10000</v>
      </c>
      <c r="I74" s="149">
        <v>3266.97</v>
      </c>
      <c r="J74" s="96">
        <f t="shared" si="0"/>
        <v>32.6697</v>
      </c>
      <c r="K74" s="20"/>
      <c r="L74" s="19"/>
      <c r="M74" s="18"/>
      <c r="N74" s="17"/>
      <c r="O74" s="16"/>
      <c r="P74" s="16"/>
      <c r="Q74" s="16"/>
      <c r="R74" s="16"/>
      <c r="S74" s="16"/>
      <c r="T74" s="16"/>
    </row>
    <row r="75" spans="1:20" ht="15.75">
      <c r="A75" s="137" t="s">
        <v>492</v>
      </c>
      <c r="B75" s="123" t="s">
        <v>19</v>
      </c>
      <c r="C75" s="203" t="s">
        <v>224</v>
      </c>
      <c r="D75" s="203"/>
      <c r="E75" s="203"/>
      <c r="F75" s="143" t="s">
        <v>64</v>
      </c>
      <c r="G75" s="143" t="s">
        <v>20</v>
      </c>
      <c r="H75" s="149">
        <f>H74</f>
        <v>10000</v>
      </c>
      <c r="I75" s="149">
        <f>I74</f>
        <v>3266.97</v>
      </c>
      <c r="J75" s="96">
        <f t="shared" si="0"/>
        <v>32.6697</v>
      </c>
      <c r="K75" s="20"/>
      <c r="L75" s="19"/>
      <c r="M75" s="18"/>
      <c r="N75" s="17"/>
      <c r="O75" s="16"/>
      <c r="P75" s="16"/>
      <c r="Q75" s="16"/>
      <c r="R75" s="16"/>
      <c r="S75" s="16"/>
      <c r="T75" s="16"/>
    </row>
    <row r="76" spans="1:20" ht="15.75">
      <c r="A76" s="137">
        <f>A75+1</f>
        <v>63</v>
      </c>
      <c r="B76" s="123" t="s">
        <v>12</v>
      </c>
      <c r="C76" s="203" t="s">
        <v>224</v>
      </c>
      <c r="D76" s="203"/>
      <c r="E76" s="203"/>
      <c r="F76" s="143" t="s">
        <v>64</v>
      </c>
      <c r="G76" s="143" t="s">
        <v>13</v>
      </c>
      <c r="H76" s="149">
        <f>H74</f>
        <v>10000</v>
      </c>
      <c r="I76" s="149">
        <f>I74</f>
        <v>3266.97</v>
      </c>
      <c r="J76" s="96">
        <f t="shared" si="0"/>
        <v>32.6697</v>
      </c>
      <c r="K76" s="20"/>
      <c r="L76" s="19"/>
      <c r="M76" s="18"/>
      <c r="N76" s="17"/>
      <c r="O76" s="16"/>
      <c r="P76" s="16"/>
      <c r="Q76" s="16"/>
      <c r="R76" s="16"/>
      <c r="S76" s="16"/>
      <c r="T76" s="16"/>
    </row>
    <row r="77" spans="1:20" ht="47.25">
      <c r="A77" s="137" t="s">
        <v>395</v>
      </c>
      <c r="B77" s="122" t="s">
        <v>204</v>
      </c>
      <c r="C77" s="205" t="s">
        <v>202</v>
      </c>
      <c r="D77" s="205"/>
      <c r="E77" s="205"/>
      <c r="F77" s="138"/>
      <c r="G77" s="138" t="s">
        <v>31</v>
      </c>
      <c r="H77" s="139">
        <f>H78+H106</f>
        <v>1755945.6400000001</v>
      </c>
      <c r="I77" s="139">
        <f>I78+I106</f>
        <v>1651855.7300000002</v>
      </c>
      <c r="J77" s="96">
        <f t="shared" si="0"/>
        <v>94.07214508075546</v>
      </c>
      <c r="K77" s="20"/>
      <c r="L77" s="19"/>
      <c r="M77" s="18"/>
      <c r="N77" s="17"/>
      <c r="O77" s="16"/>
      <c r="P77" s="16"/>
      <c r="Q77" s="16"/>
      <c r="R77" s="16"/>
      <c r="S77" s="16"/>
      <c r="T77" s="16"/>
    </row>
    <row r="78" spans="1:20" ht="47.25">
      <c r="A78" s="137" t="s">
        <v>493</v>
      </c>
      <c r="B78" s="122" t="s">
        <v>283</v>
      </c>
      <c r="C78" s="204" t="s">
        <v>203</v>
      </c>
      <c r="D78" s="204"/>
      <c r="E78" s="204"/>
      <c r="F78" s="141" t="s">
        <v>144</v>
      </c>
      <c r="G78" s="141"/>
      <c r="H78" s="142">
        <f>H79</f>
        <v>1754945.6400000001</v>
      </c>
      <c r="I78" s="142">
        <f>I79</f>
        <v>1650957.9700000002</v>
      </c>
      <c r="J78" s="96">
        <f t="shared" si="0"/>
        <v>94.07459310249632</v>
      </c>
      <c r="K78" s="20"/>
      <c r="L78" s="19"/>
      <c r="M78" s="18"/>
      <c r="N78" s="17"/>
      <c r="O78" s="16"/>
      <c r="P78" s="16"/>
      <c r="Q78" s="16"/>
      <c r="R78" s="16"/>
      <c r="S78" s="16"/>
      <c r="T78" s="16"/>
    </row>
    <row r="79" spans="1:20" ht="47.25">
      <c r="A79" s="137">
        <f>A78+1</f>
        <v>66</v>
      </c>
      <c r="B79" s="123" t="s">
        <v>156</v>
      </c>
      <c r="C79" s="203" t="s">
        <v>203</v>
      </c>
      <c r="D79" s="203"/>
      <c r="E79" s="203"/>
      <c r="F79" s="143" t="s">
        <v>64</v>
      </c>
      <c r="G79" s="143"/>
      <c r="H79" s="144">
        <f>H80+H86+H92+H98+H102</f>
        <v>1754945.6400000001</v>
      </c>
      <c r="I79" s="144">
        <f>I80+I86+I92+I98+I102</f>
        <v>1650957.9700000002</v>
      </c>
      <c r="J79" s="96">
        <f t="shared" si="0"/>
        <v>94.07459310249632</v>
      </c>
      <c r="K79" s="20"/>
      <c r="L79" s="19"/>
      <c r="M79" s="18"/>
      <c r="N79" s="17"/>
      <c r="O79" s="16"/>
      <c r="P79" s="16"/>
      <c r="Q79" s="16"/>
      <c r="R79" s="16"/>
      <c r="S79" s="16"/>
      <c r="T79" s="16"/>
    </row>
    <row r="80" spans="1:20" ht="24.75" customHeight="1">
      <c r="A80" s="137" t="s">
        <v>397</v>
      </c>
      <c r="B80" s="123" t="s">
        <v>15</v>
      </c>
      <c r="C80" s="203" t="s">
        <v>311</v>
      </c>
      <c r="D80" s="203"/>
      <c r="E80" s="203"/>
      <c r="F80" s="143" t="s">
        <v>144</v>
      </c>
      <c r="G80" s="143"/>
      <c r="H80" s="144">
        <f>H81</f>
        <v>10800</v>
      </c>
      <c r="I80" s="144">
        <f>I81</f>
        <v>10800</v>
      </c>
      <c r="J80" s="96">
        <f t="shared" si="0"/>
        <v>100</v>
      </c>
      <c r="K80" s="20"/>
      <c r="L80" s="19"/>
      <c r="M80" s="18"/>
      <c r="N80" s="17"/>
      <c r="O80" s="16"/>
      <c r="P80" s="16"/>
      <c r="Q80" s="16"/>
      <c r="R80" s="16"/>
      <c r="S80" s="16"/>
      <c r="T80" s="16"/>
    </row>
    <row r="81" spans="1:20" ht="56.25" customHeight="1">
      <c r="A81" s="137" t="s">
        <v>399</v>
      </c>
      <c r="B81" s="123" t="s">
        <v>414</v>
      </c>
      <c r="C81" s="203" t="s">
        <v>311</v>
      </c>
      <c r="D81" s="203"/>
      <c r="E81" s="203"/>
      <c r="F81" s="143" t="s">
        <v>144</v>
      </c>
      <c r="G81" s="143"/>
      <c r="H81" s="144">
        <f>H82</f>
        <v>10800</v>
      </c>
      <c r="I81" s="144">
        <f>I82</f>
        <v>10800</v>
      </c>
      <c r="J81" s="96">
        <f t="shared" si="0"/>
        <v>100</v>
      </c>
      <c r="K81" s="20"/>
      <c r="L81" s="19"/>
      <c r="M81" s="18"/>
      <c r="N81" s="17"/>
      <c r="O81" s="16"/>
      <c r="P81" s="16"/>
      <c r="Q81" s="16"/>
      <c r="R81" s="16"/>
      <c r="S81" s="16"/>
      <c r="T81" s="16"/>
    </row>
    <row r="82" spans="1:20" ht="94.5">
      <c r="A82" s="137" t="s">
        <v>400</v>
      </c>
      <c r="B82" s="101" t="s">
        <v>100</v>
      </c>
      <c r="C82" s="205" t="s">
        <v>311</v>
      </c>
      <c r="D82" s="205"/>
      <c r="E82" s="205"/>
      <c r="F82" s="138" t="s">
        <v>144</v>
      </c>
      <c r="G82" s="138"/>
      <c r="H82" s="139">
        <f>H84</f>
        <v>10800</v>
      </c>
      <c r="I82" s="139">
        <f>I83</f>
        <v>10800</v>
      </c>
      <c r="J82" s="96">
        <f t="shared" si="0"/>
        <v>100</v>
      </c>
      <c r="K82" s="20"/>
      <c r="L82" s="19"/>
      <c r="M82" s="18"/>
      <c r="N82" s="17"/>
      <c r="O82" s="16"/>
      <c r="P82" s="16"/>
      <c r="Q82" s="16"/>
      <c r="R82" s="16"/>
      <c r="S82" s="16"/>
      <c r="T82" s="16"/>
    </row>
    <row r="83" spans="1:20" ht="31.5">
      <c r="A83" s="137" t="s">
        <v>494</v>
      </c>
      <c r="B83" s="123" t="s">
        <v>413</v>
      </c>
      <c r="C83" s="203" t="s">
        <v>311</v>
      </c>
      <c r="D83" s="203"/>
      <c r="E83" s="203"/>
      <c r="F83" s="143" t="s">
        <v>64</v>
      </c>
      <c r="G83" s="143"/>
      <c r="H83" s="144">
        <f>H84</f>
        <v>10800</v>
      </c>
      <c r="I83" s="144">
        <v>10800</v>
      </c>
      <c r="J83" s="96">
        <f t="shared" si="0"/>
        <v>100</v>
      </c>
      <c r="K83" s="20"/>
      <c r="L83" s="19"/>
      <c r="M83" s="18"/>
      <c r="N83" s="17"/>
      <c r="O83" s="16"/>
      <c r="P83" s="16"/>
      <c r="Q83" s="16"/>
      <c r="R83" s="16"/>
      <c r="S83" s="16"/>
      <c r="T83" s="16"/>
    </row>
    <row r="84" spans="1:20" ht="101.25" customHeight="1">
      <c r="A84" s="137" t="s">
        <v>403</v>
      </c>
      <c r="B84" s="123" t="s">
        <v>416</v>
      </c>
      <c r="C84" s="203" t="s">
        <v>311</v>
      </c>
      <c r="D84" s="203"/>
      <c r="E84" s="203"/>
      <c r="F84" s="143" t="s">
        <v>64</v>
      </c>
      <c r="G84" s="143" t="s">
        <v>14</v>
      </c>
      <c r="H84" s="144">
        <v>10800</v>
      </c>
      <c r="I84" s="144">
        <v>10800</v>
      </c>
      <c r="J84" s="96">
        <f t="shared" si="0"/>
        <v>100</v>
      </c>
      <c r="K84" s="20"/>
      <c r="L84" s="19"/>
      <c r="M84" s="18"/>
      <c r="N84" s="17"/>
      <c r="O84" s="16"/>
      <c r="P84" s="16"/>
      <c r="Q84" s="16"/>
      <c r="R84" s="16"/>
      <c r="S84" s="16"/>
      <c r="T84" s="16"/>
    </row>
    <row r="85" spans="1:20" ht="31.5">
      <c r="A85" s="137" t="s">
        <v>405</v>
      </c>
      <c r="B85" s="123" t="s">
        <v>413</v>
      </c>
      <c r="C85" s="203" t="s">
        <v>311</v>
      </c>
      <c r="D85" s="203"/>
      <c r="E85" s="203"/>
      <c r="F85" s="143" t="s">
        <v>64</v>
      </c>
      <c r="G85" s="143" t="s">
        <v>33</v>
      </c>
      <c r="H85" s="144">
        <f>H84</f>
        <v>10800</v>
      </c>
      <c r="I85" s="144">
        <f>I84</f>
        <v>10800</v>
      </c>
      <c r="J85" s="96">
        <f t="shared" si="0"/>
        <v>100</v>
      </c>
      <c r="K85" s="20"/>
      <c r="L85" s="19"/>
      <c r="M85" s="18"/>
      <c r="N85" s="17"/>
      <c r="O85" s="16"/>
      <c r="P85" s="16"/>
      <c r="Q85" s="16"/>
      <c r="R85" s="16"/>
      <c r="S85" s="16"/>
      <c r="T85" s="16"/>
    </row>
    <row r="86" spans="1:20" ht="15.75">
      <c r="A86" s="137" t="s">
        <v>407</v>
      </c>
      <c r="B86" s="123" t="s">
        <v>15</v>
      </c>
      <c r="C86" s="203" t="s">
        <v>343</v>
      </c>
      <c r="D86" s="203"/>
      <c r="E86" s="203"/>
      <c r="F86" s="143" t="s">
        <v>144</v>
      </c>
      <c r="G86" s="143"/>
      <c r="H86" s="144">
        <f aca="true" t="shared" si="7" ref="H86:I89">H87</f>
        <v>8966</v>
      </c>
      <c r="I86" s="144">
        <f t="shared" si="7"/>
        <v>8966</v>
      </c>
      <c r="J86" s="96">
        <f t="shared" si="0"/>
        <v>100</v>
      </c>
      <c r="K86" s="20"/>
      <c r="L86" s="19"/>
      <c r="M86" s="18"/>
      <c r="N86" s="17"/>
      <c r="O86" s="16"/>
      <c r="P86" s="16"/>
      <c r="Q86" s="16"/>
      <c r="R86" s="16"/>
      <c r="S86" s="16"/>
      <c r="T86" s="16"/>
    </row>
    <row r="87" spans="1:20" ht="63">
      <c r="A87" s="137" t="s">
        <v>495</v>
      </c>
      <c r="B87" s="123" t="s">
        <v>414</v>
      </c>
      <c r="C87" s="203" t="s">
        <v>343</v>
      </c>
      <c r="D87" s="203"/>
      <c r="E87" s="203"/>
      <c r="F87" s="143" t="s">
        <v>144</v>
      </c>
      <c r="G87" s="143"/>
      <c r="H87" s="144">
        <f t="shared" si="7"/>
        <v>8966</v>
      </c>
      <c r="I87" s="144">
        <f t="shared" si="7"/>
        <v>8966</v>
      </c>
      <c r="J87" s="96"/>
      <c r="K87" s="20"/>
      <c r="L87" s="19"/>
      <c r="M87" s="18"/>
      <c r="N87" s="17"/>
      <c r="O87" s="16"/>
      <c r="P87" s="16"/>
      <c r="Q87" s="16"/>
      <c r="R87" s="16"/>
      <c r="S87" s="16"/>
      <c r="T87" s="16"/>
    </row>
    <row r="88" spans="1:20" ht="78.75">
      <c r="A88" s="137" t="s">
        <v>408</v>
      </c>
      <c r="B88" s="166" t="s">
        <v>342</v>
      </c>
      <c r="C88" s="205" t="s">
        <v>343</v>
      </c>
      <c r="D88" s="205"/>
      <c r="E88" s="205"/>
      <c r="F88" s="138" t="s">
        <v>64</v>
      </c>
      <c r="G88" s="138"/>
      <c r="H88" s="139">
        <f t="shared" si="7"/>
        <v>8966</v>
      </c>
      <c r="I88" s="139">
        <f t="shared" si="7"/>
        <v>8966</v>
      </c>
      <c r="J88" s="96">
        <f>I88/H88*100</f>
        <v>100</v>
      </c>
      <c r="K88" s="20"/>
      <c r="L88" s="19"/>
      <c r="M88" s="18"/>
      <c r="N88" s="17"/>
      <c r="O88" s="16"/>
      <c r="P88" s="16"/>
      <c r="Q88" s="16"/>
      <c r="R88" s="16"/>
      <c r="S88" s="16"/>
      <c r="T88" s="16"/>
    </row>
    <row r="89" spans="1:20" ht="31.5">
      <c r="A89" s="137" t="s">
        <v>409</v>
      </c>
      <c r="B89" s="123" t="s">
        <v>413</v>
      </c>
      <c r="C89" s="203" t="s">
        <v>343</v>
      </c>
      <c r="D89" s="203"/>
      <c r="E89" s="203"/>
      <c r="F89" s="143" t="s">
        <v>64</v>
      </c>
      <c r="G89" s="143"/>
      <c r="H89" s="144">
        <f t="shared" si="7"/>
        <v>8966</v>
      </c>
      <c r="I89" s="144">
        <f t="shared" si="7"/>
        <v>8966</v>
      </c>
      <c r="J89" s="96">
        <f t="shared" si="0"/>
        <v>100</v>
      </c>
      <c r="K89" s="20"/>
      <c r="L89" s="19"/>
      <c r="M89" s="18"/>
      <c r="N89" s="17"/>
      <c r="O89" s="16"/>
      <c r="P89" s="16"/>
      <c r="Q89" s="16"/>
      <c r="R89" s="16"/>
      <c r="S89" s="16"/>
      <c r="T89" s="16"/>
    </row>
    <row r="90" spans="1:20" ht="94.5">
      <c r="A90" s="137" t="s">
        <v>496</v>
      </c>
      <c r="B90" s="123" t="s">
        <v>416</v>
      </c>
      <c r="C90" s="203" t="s">
        <v>343</v>
      </c>
      <c r="D90" s="205"/>
      <c r="E90" s="205"/>
      <c r="F90" s="143" t="s">
        <v>64</v>
      </c>
      <c r="G90" s="143" t="s">
        <v>14</v>
      </c>
      <c r="H90" s="144">
        <v>8966</v>
      </c>
      <c r="I90" s="144">
        <v>8966</v>
      </c>
      <c r="J90" s="96">
        <f t="shared" si="0"/>
        <v>100</v>
      </c>
      <c r="K90" s="20"/>
      <c r="L90" s="19"/>
      <c r="M90" s="18"/>
      <c r="N90" s="17"/>
      <c r="O90" s="16"/>
      <c r="P90" s="16"/>
      <c r="Q90" s="16"/>
      <c r="R90" s="16"/>
      <c r="S90" s="16"/>
      <c r="T90" s="16"/>
    </row>
    <row r="91" spans="1:20" ht="31.5">
      <c r="A91" s="137" t="s">
        <v>410</v>
      </c>
      <c r="B91" s="123" t="s">
        <v>413</v>
      </c>
      <c r="C91" s="203" t="s">
        <v>343</v>
      </c>
      <c r="D91" s="203"/>
      <c r="E91" s="203"/>
      <c r="F91" s="143" t="s">
        <v>64</v>
      </c>
      <c r="G91" s="143" t="s">
        <v>33</v>
      </c>
      <c r="H91" s="144">
        <f>H90</f>
        <v>8966</v>
      </c>
      <c r="I91" s="144">
        <f>I90</f>
        <v>8966</v>
      </c>
      <c r="J91" s="96">
        <f t="shared" si="0"/>
        <v>100</v>
      </c>
      <c r="K91" s="20"/>
      <c r="L91" s="19"/>
      <c r="M91" s="18"/>
      <c r="N91" s="17"/>
      <c r="O91" s="16"/>
      <c r="P91" s="16"/>
      <c r="Q91" s="16"/>
      <c r="R91" s="16"/>
      <c r="S91" s="16"/>
      <c r="T91" s="16"/>
    </row>
    <row r="92" spans="1:20" ht="15.75">
      <c r="A92" s="137" t="s">
        <v>411</v>
      </c>
      <c r="B92" s="123" t="s">
        <v>15</v>
      </c>
      <c r="C92" s="203" t="s">
        <v>312</v>
      </c>
      <c r="D92" s="203"/>
      <c r="E92" s="203"/>
      <c r="F92" s="143" t="s">
        <v>144</v>
      </c>
      <c r="G92" s="143"/>
      <c r="H92" s="144">
        <f aca="true" t="shared" si="8" ref="H92:I96">H93</f>
        <v>116677.64</v>
      </c>
      <c r="I92" s="144">
        <f t="shared" si="8"/>
        <v>116677.64</v>
      </c>
      <c r="J92" s="96">
        <f t="shared" si="0"/>
        <v>100</v>
      </c>
      <c r="K92" s="20"/>
      <c r="L92" s="19"/>
      <c r="M92" s="18"/>
      <c r="N92" s="17"/>
      <c r="O92" s="16"/>
      <c r="P92" s="16"/>
      <c r="Q92" s="16"/>
      <c r="R92" s="16"/>
      <c r="S92" s="16"/>
      <c r="T92" s="16"/>
    </row>
    <row r="93" spans="1:20" ht="63">
      <c r="A93" s="137" t="s">
        <v>412</v>
      </c>
      <c r="B93" s="123" t="s">
        <v>414</v>
      </c>
      <c r="C93" s="203" t="s">
        <v>312</v>
      </c>
      <c r="D93" s="203"/>
      <c r="E93" s="203"/>
      <c r="F93" s="143" t="s">
        <v>144</v>
      </c>
      <c r="G93" s="143"/>
      <c r="H93" s="151">
        <f t="shared" si="8"/>
        <v>116677.64</v>
      </c>
      <c r="I93" s="151">
        <f t="shared" si="8"/>
        <v>116677.64</v>
      </c>
      <c r="J93" s="96">
        <f t="shared" si="0"/>
        <v>100</v>
      </c>
      <c r="K93" s="20"/>
      <c r="L93" s="19"/>
      <c r="M93" s="18"/>
      <c r="N93" s="17"/>
      <c r="O93" s="16"/>
      <c r="P93" s="16"/>
      <c r="Q93" s="16"/>
      <c r="R93" s="16"/>
      <c r="S93" s="16"/>
      <c r="T93" s="16"/>
    </row>
    <row r="94" spans="1:20" ht="31.5">
      <c r="A94" s="137" t="s">
        <v>497</v>
      </c>
      <c r="B94" s="123" t="s">
        <v>413</v>
      </c>
      <c r="C94" s="203" t="s">
        <v>312</v>
      </c>
      <c r="D94" s="203"/>
      <c r="E94" s="203"/>
      <c r="F94" s="143" t="s">
        <v>64</v>
      </c>
      <c r="G94" s="143"/>
      <c r="H94" s="151">
        <f t="shared" si="8"/>
        <v>116677.64</v>
      </c>
      <c r="I94" s="151">
        <f t="shared" si="8"/>
        <v>116677.64</v>
      </c>
      <c r="J94" s="96">
        <f t="shared" si="0"/>
        <v>100</v>
      </c>
      <c r="K94" s="20"/>
      <c r="L94" s="19"/>
      <c r="M94" s="18"/>
      <c r="N94" s="17"/>
      <c r="O94" s="16"/>
      <c r="P94" s="16"/>
      <c r="Q94" s="16"/>
      <c r="R94" s="16"/>
      <c r="S94" s="16"/>
      <c r="T94" s="16"/>
    </row>
    <row r="95" spans="1:20" ht="78.75">
      <c r="A95" s="137" t="s">
        <v>417</v>
      </c>
      <c r="B95" s="166" t="s">
        <v>309</v>
      </c>
      <c r="C95" s="203" t="s">
        <v>312</v>
      </c>
      <c r="D95" s="203"/>
      <c r="E95" s="203"/>
      <c r="F95" s="143"/>
      <c r="G95" s="143"/>
      <c r="H95" s="144">
        <f t="shared" si="8"/>
        <v>116677.64</v>
      </c>
      <c r="I95" s="144">
        <f t="shared" si="8"/>
        <v>116677.64</v>
      </c>
      <c r="J95" s="96">
        <f t="shared" si="0"/>
        <v>100</v>
      </c>
      <c r="K95" s="20"/>
      <c r="L95" s="19"/>
      <c r="M95" s="18"/>
      <c r="N95" s="17"/>
      <c r="O95" s="16"/>
      <c r="P95" s="16"/>
      <c r="Q95" s="16"/>
      <c r="R95" s="16"/>
      <c r="S95" s="16"/>
      <c r="T95" s="16"/>
    </row>
    <row r="96" spans="1:20" ht="31.5">
      <c r="A96" s="137" t="s">
        <v>418</v>
      </c>
      <c r="B96" s="123" t="s">
        <v>413</v>
      </c>
      <c r="C96" s="203" t="s">
        <v>312</v>
      </c>
      <c r="D96" s="203"/>
      <c r="E96" s="203"/>
      <c r="F96" s="143" t="s">
        <v>64</v>
      </c>
      <c r="G96" s="143" t="s">
        <v>14</v>
      </c>
      <c r="H96" s="144">
        <f t="shared" si="8"/>
        <v>116677.64</v>
      </c>
      <c r="I96" s="144">
        <f t="shared" si="8"/>
        <v>116677.64</v>
      </c>
      <c r="J96" s="96">
        <f>I96/H96*100</f>
        <v>100</v>
      </c>
      <c r="K96" s="20"/>
      <c r="L96" s="19"/>
      <c r="M96" s="18"/>
      <c r="N96" s="17"/>
      <c r="O96" s="16"/>
      <c r="P96" s="16"/>
      <c r="Q96" s="16"/>
      <c r="R96" s="16"/>
      <c r="S96" s="16"/>
      <c r="T96" s="16"/>
    </row>
    <row r="97" spans="1:20" ht="94.5">
      <c r="A97" s="152" t="s">
        <v>419</v>
      </c>
      <c r="B97" s="123" t="s">
        <v>416</v>
      </c>
      <c r="C97" s="203" t="s">
        <v>312</v>
      </c>
      <c r="D97" s="203"/>
      <c r="E97" s="203"/>
      <c r="F97" s="143" t="s">
        <v>64</v>
      </c>
      <c r="G97" s="143" t="s">
        <v>33</v>
      </c>
      <c r="H97" s="144">
        <v>116677.64</v>
      </c>
      <c r="I97" s="144">
        <v>116677.64</v>
      </c>
      <c r="J97" s="96">
        <f t="shared" si="0"/>
        <v>100</v>
      </c>
      <c r="K97" s="20"/>
      <c r="L97" s="19"/>
      <c r="M97" s="18"/>
      <c r="N97" s="17"/>
      <c r="O97" s="16"/>
      <c r="P97" s="16"/>
      <c r="Q97" s="16"/>
      <c r="R97" s="16"/>
      <c r="S97" s="16"/>
      <c r="T97" s="16"/>
    </row>
    <row r="98" spans="1:20" ht="15.75">
      <c r="A98" s="137" t="s">
        <v>420</v>
      </c>
      <c r="B98" s="123" t="s">
        <v>15</v>
      </c>
      <c r="C98" s="203" t="s">
        <v>184</v>
      </c>
      <c r="D98" s="203"/>
      <c r="E98" s="203"/>
      <c r="F98" s="143" t="s">
        <v>144</v>
      </c>
      <c r="G98" s="143"/>
      <c r="H98" s="144">
        <f>H99</f>
        <v>1225052</v>
      </c>
      <c r="I98" s="144">
        <f>I99</f>
        <v>1156448.37</v>
      </c>
      <c r="J98" s="96">
        <f t="shared" si="0"/>
        <v>94.39994139024304</v>
      </c>
      <c r="K98" s="20"/>
      <c r="L98" s="19"/>
      <c r="M98" s="18"/>
      <c r="N98" s="17"/>
      <c r="O98" s="16"/>
      <c r="P98" s="16"/>
      <c r="Q98" s="16"/>
      <c r="R98" s="16"/>
      <c r="S98" s="16"/>
      <c r="T98" s="16"/>
    </row>
    <row r="99" spans="1:20" ht="87.75" customHeight="1">
      <c r="A99" s="137" t="s">
        <v>498</v>
      </c>
      <c r="B99" s="123" t="s">
        <v>414</v>
      </c>
      <c r="C99" s="205" t="s">
        <v>184</v>
      </c>
      <c r="D99" s="205"/>
      <c r="E99" s="205"/>
      <c r="F99" s="138" t="s">
        <v>144</v>
      </c>
      <c r="G99" s="138"/>
      <c r="H99" s="139">
        <f>H101</f>
        <v>1225052</v>
      </c>
      <c r="I99" s="139">
        <f>I101</f>
        <v>1156448.37</v>
      </c>
      <c r="J99" s="96">
        <f t="shared" si="0"/>
        <v>94.39994139024304</v>
      </c>
      <c r="K99" s="20"/>
      <c r="L99" s="19"/>
      <c r="M99" s="18"/>
      <c r="N99" s="17"/>
      <c r="O99" s="16"/>
      <c r="P99" s="16"/>
      <c r="Q99" s="16"/>
      <c r="R99" s="16"/>
      <c r="S99" s="16"/>
      <c r="T99" s="16"/>
    </row>
    <row r="100" spans="1:20" ht="31.5">
      <c r="A100" s="137" t="s">
        <v>421</v>
      </c>
      <c r="B100" s="123" t="s">
        <v>413</v>
      </c>
      <c r="C100" s="203" t="s">
        <v>184</v>
      </c>
      <c r="D100" s="203"/>
      <c r="E100" s="203"/>
      <c r="F100" s="143" t="s">
        <v>64</v>
      </c>
      <c r="G100" s="143" t="s">
        <v>14</v>
      </c>
      <c r="H100" s="151">
        <f>H99</f>
        <v>1225052</v>
      </c>
      <c r="I100" s="151">
        <f>I99</f>
        <v>1156448.37</v>
      </c>
      <c r="J100" s="99">
        <f t="shared" si="0"/>
        <v>94.39994139024304</v>
      </c>
      <c r="K100" s="20"/>
      <c r="L100" s="19"/>
      <c r="M100" s="18"/>
      <c r="N100" s="17"/>
      <c r="O100" s="16"/>
      <c r="P100" s="16"/>
      <c r="Q100" s="16"/>
      <c r="R100" s="16"/>
      <c r="S100" s="16"/>
      <c r="T100" s="16"/>
    </row>
    <row r="101" spans="1:20" ht="48" customHeight="1">
      <c r="A101" s="137" t="s">
        <v>499</v>
      </c>
      <c r="B101" s="123" t="s">
        <v>415</v>
      </c>
      <c r="C101" s="203" t="s">
        <v>184</v>
      </c>
      <c r="D101" s="203"/>
      <c r="E101" s="203"/>
      <c r="F101" s="143" t="s">
        <v>144</v>
      </c>
      <c r="G101" s="143" t="s">
        <v>33</v>
      </c>
      <c r="H101" s="144">
        <v>1225052</v>
      </c>
      <c r="I101" s="144">
        <v>1156448.37</v>
      </c>
      <c r="J101" s="99">
        <f t="shared" si="0"/>
        <v>94.39994139024304</v>
      </c>
      <c r="K101" s="20"/>
      <c r="L101" s="19"/>
      <c r="M101" s="18"/>
      <c r="N101" s="17"/>
      <c r="O101" s="16"/>
      <c r="P101" s="16"/>
      <c r="Q101" s="16"/>
      <c r="R101" s="16"/>
      <c r="S101" s="16"/>
      <c r="T101" s="16"/>
    </row>
    <row r="102" spans="1:20" ht="15.75">
      <c r="A102" s="137" t="s">
        <v>500</v>
      </c>
      <c r="B102" s="123" t="s">
        <v>15</v>
      </c>
      <c r="C102" s="203" t="s">
        <v>184</v>
      </c>
      <c r="D102" s="203"/>
      <c r="E102" s="203"/>
      <c r="F102" s="143" t="s">
        <v>197</v>
      </c>
      <c r="G102" s="143"/>
      <c r="H102" s="144">
        <f aca="true" t="shared" si="9" ref="H102:I104">H103</f>
        <v>393450</v>
      </c>
      <c r="I102" s="144">
        <f t="shared" si="9"/>
        <v>358065.96</v>
      </c>
      <c r="J102" s="99">
        <f t="shared" si="0"/>
        <v>91.00672512390393</v>
      </c>
      <c r="K102" s="20"/>
      <c r="L102" s="19"/>
      <c r="M102" s="18"/>
      <c r="N102" s="17"/>
      <c r="O102" s="16"/>
      <c r="P102" s="16"/>
      <c r="Q102" s="16"/>
      <c r="R102" s="16"/>
      <c r="S102" s="16"/>
      <c r="T102" s="16"/>
    </row>
    <row r="103" spans="1:20" ht="63">
      <c r="A103" s="137" t="s">
        <v>501</v>
      </c>
      <c r="B103" s="123" t="s">
        <v>414</v>
      </c>
      <c r="C103" s="203" t="s">
        <v>184</v>
      </c>
      <c r="D103" s="203"/>
      <c r="E103" s="203"/>
      <c r="F103" s="143" t="s">
        <v>197</v>
      </c>
      <c r="G103" s="143"/>
      <c r="H103" s="144">
        <f t="shared" si="9"/>
        <v>393450</v>
      </c>
      <c r="I103" s="144">
        <f t="shared" si="9"/>
        <v>358065.96</v>
      </c>
      <c r="J103" s="99">
        <f t="shared" si="0"/>
        <v>91.00672512390393</v>
      </c>
      <c r="K103" s="20"/>
      <c r="L103" s="19"/>
      <c r="M103" s="18"/>
      <c r="N103" s="17"/>
      <c r="O103" s="16"/>
      <c r="P103" s="16"/>
      <c r="Q103" s="16"/>
      <c r="R103" s="16"/>
      <c r="S103" s="16"/>
      <c r="T103" s="16"/>
    </row>
    <row r="104" spans="1:20" ht="31.5">
      <c r="A104" s="137" t="s">
        <v>502</v>
      </c>
      <c r="B104" s="123" t="s">
        <v>357</v>
      </c>
      <c r="C104" s="203" t="s">
        <v>184</v>
      </c>
      <c r="D104" s="203"/>
      <c r="E104" s="203"/>
      <c r="F104" s="143" t="s">
        <v>149</v>
      </c>
      <c r="G104" s="143" t="s">
        <v>14</v>
      </c>
      <c r="H104" s="144">
        <f t="shared" si="9"/>
        <v>393450</v>
      </c>
      <c r="I104" s="144">
        <f t="shared" si="9"/>
        <v>358065.96</v>
      </c>
      <c r="J104" s="99">
        <f t="shared" si="0"/>
        <v>91.00672512390393</v>
      </c>
      <c r="K104" s="20"/>
      <c r="L104" s="19"/>
      <c r="M104" s="18"/>
      <c r="N104" s="17"/>
      <c r="O104" s="16"/>
      <c r="P104" s="16"/>
      <c r="Q104" s="16"/>
      <c r="R104" s="16"/>
      <c r="S104" s="16"/>
      <c r="T104" s="16"/>
    </row>
    <row r="105" spans="1:20" ht="67.5" customHeight="1">
      <c r="A105" s="137" t="s">
        <v>503</v>
      </c>
      <c r="B105" s="123" t="s">
        <v>196</v>
      </c>
      <c r="C105" s="203" t="s">
        <v>184</v>
      </c>
      <c r="D105" s="203"/>
      <c r="E105" s="203"/>
      <c r="F105" s="143" t="s">
        <v>149</v>
      </c>
      <c r="G105" s="143" t="s">
        <v>33</v>
      </c>
      <c r="H105" s="144">
        <v>393450</v>
      </c>
      <c r="I105" s="144">
        <v>358065.96</v>
      </c>
      <c r="J105" s="99">
        <f t="shared" si="0"/>
        <v>91.00672512390393</v>
      </c>
      <c r="K105" s="20"/>
      <c r="L105" s="19"/>
      <c r="M105" s="18"/>
      <c r="N105" s="17"/>
      <c r="O105" s="16"/>
      <c r="P105" s="16"/>
      <c r="Q105" s="16"/>
      <c r="R105" s="16"/>
      <c r="S105" s="16"/>
      <c r="T105" s="16"/>
    </row>
    <row r="106" spans="1:20" ht="63" customHeight="1">
      <c r="A106" s="137" t="s">
        <v>422</v>
      </c>
      <c r="B106" s="123" t="s">
        <v>323</v>
      </c>
      <c r="C106" s="203" t="s">
        <v>184</v>
      </c>
      <c r="D106" s="203"/>
      <c r="E106" s="203"/>
      <c r="F106" s="143" t="s">
        <v>209</v>
      </c>
      <c r="G106" s="143"/>
      <c r="H106" s="144">
        <f aca="true" t="shared" si="10" ref="H106:I108">H107</f>
        <v>1000</v>
      </c>
      <c r="I106" s="144">
        <f t="shared" si="10"/>
        <v>897.76</v>
      </c>
      <c r="J106" s="99">
        <f t="shared" si="0"/>
        <v>89.776</v>
      </c>
      <c r="K106" s="20"/>
      <c r="L106" s="19"/>
      <c r="M106" s="18"/>
      <c r="N106" s="17"/>
      <c r="O106" s="16"/>
      <c r="P106" s="16"/>
      <c r="Q106" s="16"/>
      <c r="R106" s="16"/>
      <c r="S106" s="16"/>
      <c r="T106" s="16"/>
    </row>
    <row r="107" spans="1:20" ht="30" customHeight="1">
      <c r="A107" s="137" t="s">
        <v>423</v>
      </c>
      <c r="B107" s="123" t="s">
        <v>243</v>
      </c>
      <c r="C107" s="203" t="s">
        <v>184</v>
      </c>
      <c r="D107" s="203"/>
      <c r="E107" s="203"/>
      <c r="F107" s="143" t="s">
        <v>240</v>
      </c>
      <c r="G107" s="143"/>
      <c r="H107" s="144">
        <f t="shared" si="10"/>
        <v>1000</v>
      </c>
      <c r="I107" s="144">
        <f t="shared" si="10"/>
        <v>897.76</v>
      </c>
      <c r="J107" s="99">
        <f t="shared" si="0"/>
        <v>89.776</v>
      </c>
      <c r="K107" s="20"/>
      <c r="L107" s="19"/>
      <c r="M107" s="18"/>
      <c r="N107" s="17"/>
      <c r="O107" s="16"/>
      <c r="P107" s="16"/>
      <c r="Q107" s="16"/>
      <c r="R107" s="16"/>
      <c r="S107" s="16"/>
      <c r="T107" s="16"/>
    </row>
    <row r="108" spans="1:20" ht="83.25" customHeight="1">
      <c r="A108" s="137" t="s">
        <v>424</v>
      </c>
      <c r="B108" s="123" t="s">
        <v>15</v>
      </c>
      <c r="C108" s="203" t="s">
        <v>184</v>
      </c>
      <c r="D108" s="203"/>
      <c r="E108" s="203"/>
      <c r="F108" s="143" t="s">
        <v>240</v>
      </c>
      <c r="G108" s="143" t="s">
        <v>14</v>
      </c>
      <c r="H108" s="144">
        <f t="shared" si="10"/>
        <v>1000</v>
      </c>
      <c r="I108" s="144">
        <f t="shared" si="10"/>
        <v>897.76</v>
      </c>
      <c r="J108" s="99">
        <f t="shared" si="0"/>
        <v>89.776</v>
      </c>
      <c r="K108" s="20"/>
      <c r="L108" s="19"/>
      <c r="M108" s="18"/>
      <c r="N108" s="17"/>
      <c r="O108" s="16"/>
      <c r="P108" s="16"/>
      <c r="Q108" s="16"/>
      <c r="R108" s="16"/>
      <c r="S108" s="16"/>
      <c r="T108" s="16"/>
    </row>
    <row r="109" spans="1:20" ht="63">
      <c r="A109" s="137" t="s">
        <v>425</v>
      </c>
      <c r="B109" s="123" t="s">
        <v>414</v>
      </c>
      <c r="C109" s="203" t="s">
        <v>184</v>
      </c>
      <c r="D109" s="203"/>
      <c r="E109" s="203"/>
      <c r="F109" s="143" t="s">
        <v>240</v>
      </c>
      <c r="G109" s="143" t="s">
        <v>33</v>
      </c>
      <c r="H109" s="144">
        <v>1000</v>
      </c>
      <c r="I109" s="144">
        <v>897.76</v>
      </c>
      <c r="J109" s="99">
        <f t="shared" si="0"/>
        <v>89.776</v>
      </c>
      <c r="K109" s="20"/>
      <c r="L109" s="19"/>
      <c r="M109" s="18"/>
      <c r="N109" s="17"/>
      <c r="O109" s="16"/>
      <c r="P109" s="16"/>
      <c r="Q109" s="16"/>
      <c r="R109" s="16"/>
      <c r="S109" s="16"/>
      <c r="T109" s="16"/>
    </row>
    <row r="110" spans="1:20" ht="47.25">
      <c r="A110" s="137" t="s">
        <v>504</v>
      </c>
      <c r="B110" s="122" t="s">
        <v>432</v>
      </c>
      <c r="C110" s="205" t="s">
        <v>264</v>
      </c>
      <c r="D110" s="205"/>
      <c r="E110" s="205"/>
      <c r="F110" s="143"/>
      <c r="G110" s="143"/>
      <c r="H110" s="144">
        <f>H111</f>
        <v>1134199.36</v>
      </c>
      <c r="I110" s="144">
        <f>I111</f>
        <v>1134184.24</v>
      </c>
      <c r="J110" s="99">
        <f aca="true" t="shared" si="11" ref="J110:J147">I110/H110*100</f>
        <v>99.99866690102874</v>
      </c>
      <c r="K110" s="20"/>
      <c r="L110" s="19"/>
      <c r="M110" s="18"/>
      <c r="N110" s="17"/>
      <c r="O110" s="16"/>
      <c r="P110" s="16"/>
      <c r="Q110" s="16"/>
      <c r="R110" s="16"/>
      <c r="S110" s="16"/>
      <c r="T110" s="16"/>
    </row>
    <row r="111" spans="1:20" ht="15.75">
      <c r="A111" s="137" t="s">
        <v>426</v>
      </c>
      <c r="B111" s="140" t="s">
        <v>4</v>
      </c>
      <c r="C111" s="204" t="s">
        <v>265</v>
      </c>
      <c r="D111" s="204"/>
      <c r="E111" s="204"/>
      <c r="F111" s="141"/>
      <c r="G111" s="141"/>
      <c r="H111" s="139">
        <f>H112+H118+H124</f>
        <v>1134199.36</v>
      </c>
      <c r="I111" s="139">
        <f>I112+I118+I124</f>
        <v>1134184.24</v>
      </c>
      <c r="J111" s="96">
        <f t="shared" si="11"/>
        <v>99.99866690102874</v>
      </c>
      <c r="K111" s="20"/>
      <c r="L111" s="19"/>
      <c r="M111" s="18"/>
      <c r="N111" s="17"/>
      <c r="O111" s="16"/>
      <c r="P111" s="16"/>
      <c r="Q111" s="16"/>
      <c r="R111" s="16"/>
      <c r="S111" s="16"/>
      <c r="T111" s="16"/>
    </row>
    <row r="112" spans="1:20" ht="22.5" customHeight="1">
      <c r="A112" s="137" t="s">
        <v>427</v>
      </c>
      <c r="B112" s="166" t="s">
        <v>342</v>
      </c>
      <c r="C112" s="204" t="s">
        <v>341</v>
      </c>
      <c r="D112" s="204"/>
      <c r="E112" s="141"/>
      <c r="F112" s="141"/>
      <c r="G112" s="141"/>
      <c r="H112" s="139">
        <f>H113</f>
        <v>7734</v>
      </c>
      <c r="I112" s="139">
        <f>I113</f>
        <v>7734</v>
      </c>
      <c r="J112" s="96">
        <f t="shared" si="11"/>
        <v>100</v>
      </c>
      <c r="K112" s="20"/>
      <c r="L112" s="19"/>
      <c r="M112" s="18"/>
      <c r="N112" s="17"/>
      <c r="O112" s="16"/>
      <c r="P112" s="16"/>
      <c r="Q112" s="16"/>
      <c r="R112" s="16"/>
      <c r="S112" s="16"/>
      <c r="T112" s="16"/>
    </row>
    <row r="113" spans="1:20" ht="32.25" customHeight="1">
      <c r="A113" s="152" t="s">
        <v>144</v>
      </c>
      <c r="B113" s="123" t="s">
        <v>156</v>
      </c>
      <c r="C113" s="203" t="s">
        <v>341</v>
      </c>
      <c r="D113" s="203"/>
      <c r="E113" s="203"/>
      <c r="F113" s="143"/>
      <c r="G113" s="143"/>
      <c r="H113" s="144">
        <f aca="true" t="shared" si="12" ref="H113:I115">H114</f>
        <v>7734</v>
      </c>
      <c r="I113" s="144">
        <f t="shared" si="12"/>
        <v>7734</v>
      </c>
      <c r="J113" s="99">
        <f t="shared" si="11"/>
        <v>100</v>
      </c>
      <c r="K113" s="20"/>
      <c r="L113" s="19"/>
      <c r="M113" s="18"/>
      <c r="N113" s="17"/>
      <c r="O113" s="16"/>
      <c r="P113" s="16"/>
      <c r="Q113" s="16"/>
      <c r="R113" s="16"/>
      <c r="S113" s="16"/>
      <c r="T113" s="16"/>
    </row>
    <row r="114" spans="1:20" ht="94.5">
      <c r="A114" s="152" t="s">
        <v>428</v>
      </c>
      <c r="B114" s="123" t="s">
        <v>415</v>
      </c>
      <c r="C114" s="203" t="s">
        <v>341</v>
      </c>
      <c r="D114" s="203"/>
      <c r="E114" s="203"/>
      <c r="F114" s="143" t="s">
        <v>144</v>
      </c>
      <c r="G114" s="143"/>
      <c r="H114" s="144">
        <f t="shared" si="12"/>
        <v>7734</v>
      </c>
      <c r="I114" s="144">
        <f t="shared" si="12"/>
        <v>7734</v>
      </c>
      <c r="J114" s="99">
        <f t="shared" si="11"/>
        <v>100</v>
      </c>
      <c r="K114" s="20"/>
      <c r="L114" s="19"/>
      <c r="M114" s="18"/>
      <c r="N114" s="17"/>
      <c r="O114" s="16"/>
      <c r="P114" s="16"/>
      <c r="Q114" s="16"/>
      <c r="R114" s="16"/>
      <c r="S114" s="16"/>
      <c r="T114" s="16"/>
    </row>
    <row r="115" spans="1:20" ht="31.5">
      <c r="A115" s="152" t="s">
        <v>429</v>
      </c>
      <c r="B115" s="123" t="s">
        <v>413</v>
      </c>
      <c r="C115" s="203" t="s">
        <v>341</v>
      </c>
      <c r="D115" s="203"/>
      <c r="E115" s="203"/>
      <c r="F115" s="143" t="s">
        <v>64</v>
      </c>
      <c r="G115" s="143"/>
      <c r="H115" s="144">
        <f t="shared" si="12"/>
        <v>7734</v>
      </c>
      <c r="I115" s="144">
        <f t="shared" si="12"/>
        <v>7734</v>
      </c>
      <c r="J115" s="99">
        <f t="shared" si="11"/>
        <v>100</v>
      </c>
      <c r="K115" s="20"/>
      <c r="L115" s="19"/>
      <c r="M115" s="18"/>
      <c r="N115" s="17"/>
      <c r="O115" s="16"/>
      <c r="P115" s="16"/>
      <c r="Q115" s="16"/>
      <c r="R115" s="16"/>
      <c r="S115" s="16"/>
      <c r="T115" s="16"/>
    </row>
    <row r="116" spans="1:20" ht="15.75">
      <c r="A116" s="137" t="s">
        <v>430</v>
      </c>
      <c r="B116" s="123" t="s">
        <v>15</v>
      </c>
      <c r="C116" s="203" t="s">
        <v>341</v>
      </c>
      <c r="D116" s="203"/>
      <c r="E116" s="203"/>
      <c r="F116" s="143" t="s">
        <v>64</v>
      </c>
      <c r="G116" s="143" t="s">
        <v>14</v>
      </c>
      <c r="H116" s="144">
        <f>H117</f>
        <v>7734</v>
      </c>
      <c r="I116" s="144">
        <f>I117</f>
        <v>7734</v>
      </c>
      <c r="J116" s="99">
        <f t="shared" si="11"/>
        <v>100</v>
      </c>
      <c r="K116" s="20"/>
      <c r="L116" s="19"/>
      <c r="M116" s="18"/>
      <c r="N116" s="17"/>
      <c r="O116" s="16"/>
      <c r="P116" s="16"/>
      <c r="Q116" s="16"/>
      <c r="R116" s="16"/>
      <c r="S116" s="16"/>
      <c r="T116" s="16"/>
    </row>
    <row r="117" spans="1:20" ht="47.25">
      <c r="A117" s="137" t="s">
        <v>431</v>
      </c>
      <c r="B117" s="123" t="s">
        <v>2</v>
      </c>
      <c r="C117" s="203" t="s">
        <v>341</v>
      </c>
      <c r="D117" s="203"/>
      <c r="E117" s="203"/>
      <c r="F117" s="143" t="s">
        <v>64</v>
      </c>
      <c r="G117" s="143" t="s">
        <v>3</v>
      </c>
      <c r="H117" s="144">
        <v>7734</v>
      </c>
      <c r="I117" s="144">
        <v>7734</v>
      </c>
      <c r="J117" s="99">
        <f t="shared" si="11"/>
        <v>100</v>
      </c>
      <c r="K117" s="20"/>
      <c r="L117" s="19"/>
      <c r="M117" s="18"/>
      <c r="N117" s="17"/>
      <c r="O117" s="16"/>
      <c r="P117" s="16"/>
      <c r="Q117" s="16"/>
      <c r="R117" s="16"/>
      <c r="S117" s="16"/>
      <c r="T117" s="16"/>
    </row>
    <row r="118" spans="1:20" ht="78.75">
      <c r="A118" s="137" t="s">
        <v>505</v>
      </c>
      <c r="B118" s="166" t="s">
        <v>309</v>
      </c>
      <c r="C118" s="204" t="s">
        <v>310</v>
      </c>
      <c r="D118" s="204"/>
      <c r="E118" s="141"/>
      <c r="F118" s="141"/>
      <c r="G118" s="141"/>
      <c r="H118" s="139">
        <f>H119</f>
        <v>99822.36</v>
      </c>
      <c r="I118" s="139">
        <f>I119</f>
        <v>99822.36</v>
      </c>
      <c r="J118" s="96">
        <f t="shared" si="11"/>
        <v>100</v>
      </c>
      <c r="K118" s="20"/>
      <c r="L118" s="19"/>
      <c r="M118" s="18"/>
      <c r="N118" s="17"/>
      <c r="O118" s="16"/>
      <c r="P118" s="16"/>
      <c r="Q118" s="16"/>
      <c r="R118" s="16"/>
      <c r="S118" s="16"/>
      <c r="T118" s="16"/>
    </row>
    <row r="119" spans="1:20" ht="47.25">
      <c r="A119" s="137" t="s">
        <v>433</v>
      </c>
      <c r="B119" s="123" t="s">
        <v>156</v>
      </c>
      <c r="C119" s="203" t="s">
        <v>310</v>
      </c>
      <c r="D119" s="203"/>
      <c r="E119" s="203"/>
      <c r="F119" s="143"/>
      <c r="G119" s="143"/>
      <c r="H119" s="144">
        <f aca="true" t="shared" si="13" ref="H119:I121">H120</f>
        <v>99822.36</v>
      </c>
      <c r="I119" s="144">
        <f t="shared" si="13"/>
        <v>99822.36</v>
      </c>
      <c r="J119" s="99">
        <f t="shared" si="11"/>
        <v>100</v>
      </c>
      <c r="K119" s="20"/>
      <c r="L119" s="19"/>
      <c r="M119" s="18"/>
      <c r="N119" s="17"/>
      <c r="O119" s="16"/>
      <c r="P119" s="16"/>
      <c r="Q119" s="16"/>
      <c r="R119" s="16"/>
      <c r="S119" s="16"/>
      <c r="T119" s="16"/>
    </row>
    <row r="120" spans="1:20" ht="94.5">
      <c r="A120" s="137" t="s">
        <v>434</v>
      </c>
      <c r="B120" s="123" t="s">
        <v>415</v>
      </c>
      <c r="C120" s="203" t="s">
        <v>310</v>
      </c>
      <c r="D120" s="203"/>
      <c r="E120" s="203"/>
      <c r="F120" s="143" t="s">
        <v>144</v>
      </c>
      <c r="G120" s="143"/>
      <c r="H120" s="144">
        <f t="shared" si="13"/>
        <v>99822.36</v>
      </c>
      <c r="I120" s="144">
        <f t="shared" si="13"/>
        <v>99822.36</v>
      </c>
      <c r="J120" s="99">
        <f t="shared" si="11"/>
        <v>100</v>
      </c>
      <c r="K120" s="20"/>
      <c r="L120" s="19"/>
      <c r="M120" s="18"/>
      <c r="N120" s="17"/>
      <c r="O120" s="16"/>
      <c r="P120" s="16"/>
      <c r="Q120" s="16"/>
      <c r="R120" s="16"/>
      <c r="S120" s="16"/>
      <c r="T120" s="16"/>
    </row>
    <row r="121" spans="1:20" ht="31.5">
      <c r="A121" s="137" t="s">
        <v>435</v>
      </c>
      <c r="B121" s="123" t="s">
        <v>413</v>
      </c>
      <c r="C121" s="203" t="s">
        <v>310</v>
      </c>
      <c r="D121" s="203"/>
      <c r="E121" s="203"/>
      <c r="F121" s="143" t="s">
        <v>64</v>
      </c>
      <c r="G121" s="143" t="s">
        <v>14</v>
      </c>
      <c r="H121" s="144">
        <f t="shared" si="13"/>
        <v>99822.36</v>
      </c>
      <c r="I121" s="144">
        <f t="shared" si="13"/>
        <v>99822.36</v>
      </c>
      <c r="J121" s="99">
        <f t="shared" si="11"/>
        <v>100</v>
      </c>
      <c r="K121" s="20"/>
      <c r="L121" s="19"/>
      <c r="M121" s="18"/>
      <c r="N121" s="17"/>
      <c r="O121" s="16"/>
      <c r="P121" s="16"/>
      <c r="Q121" s="16"/>
      <c r="R121" s="16"/>
      <c r="S121" s="16"/>
      <c r="T121" s="16"/>
    </row>
    <row r="122" spans="1:20" ht="15.75">
      <c r="A122" s="137" t="s">
        <v>436</v>
      </c>
      <c r="B122" s="123" t="s">
        <v>15</v>
      </c>
      <c r="C122" s="203" t="s">
        <v>310</v>
      </c>
      <c r="D122" s="203"/>
      <c r="E122" s="203"/>
      <c r="F122" s="143" t="s">
        <v>64</v>
      </c>
      <c r="G122" s="143" t="s">
        <v>14</v>
      </c>
      <c r="H122" s="144">
        <f>H123</f>
        <v>99822.36</v>
      </c>
      <c r="I122" s="144">
        <f>I123</f>
        <v>99822.36</v>
      </c>
      <c r="J122" s="99">
        <f t="shared" si="11"/>
        <v>100</v>
      </c>
      <c r="K122" s="20"/>
      <c r="L122" s="19"/>
      <c r="M122" s="18"/>
      <c r="N122" s="17"/>
      <c r="O122" s="16"/>
      <c r="P122" s="16"/>
      <c r="Q122" s="16"/>
      <c r="R122" s="16"/>
      <c r="S122" s="16"/>
      <c r="T122" s="16"/>
    </row>
    <row r="123" spans="1:20" ht="47.25">
      <c r="A123" s="137" t="s">
        <v>65</v>
      </c>
      <c r="B123" s="123" t="s">
        <v>2</v>
      </c>
      <c r="C123" s="203" t="s">
        <v>310</v>
      </c>
      <c r="D123" s="203"/>
      <c r="E123" s="203"/>
      <c r="F123" s="143" t="s">
        <v>64</v>
      </c>
      <c r="G123" s="143" t="s">
        <v>3</v>
      </c>
      <c r="H123" s="144">
        <v>99822.36</v>
      </c>
      <c r="I123" s="144">
        <v>99822.36</v>
      </c>
      <c r="J123" s="99">
        <f t="shared" si="11"/>
        <v>100</v>
      </c>
      <c r="K123" s="20"/>
      <c r="L123" s="19"/>
      <c r="M123" s="18"/>
      <c r="N123" s="17"/>
      <c r="O123" s="16"/>
      <c r="P123" s="16"/>
      <c r="Q123" s="16"/>
      <c r="R123" s="16"/>
      <c r="S123" s="16"/>
      <c r="T123" s="16"/>
    </row>
    <row r="124" spans="1:20" ht="53.25" customHeight="1">
      <c r="A124" s="137" t="s">
        <v>437</v>
      </c>
      <c r="B124" s="122" t="s">
        <v>156</v>
      </c>
      <c r="C124" s="205" t="s">
        <v>266</v>
      </c>
      <c r="D124" s="205"/>
      <c r="E124" s="205"/>
      <c r="F124" s="138"/>
      <c r="G124" s="138"/>
      <c r="H124" s="139">
        <f aca="true" t="shared" si="14" ref="H124:I127">H125</f>
        <v>1026643</v>
      </c>
      <c r="I124" s="139">
        <f t="shared" si="14"/>
        <v>1026627.88</v>
      </c>
      <c r="J124" s="96">
        <f t="shared" si="11"/>
        <v>99.99852723877726</v>
      </c>
      <c r="K124" s="20"/>
      <c r="L124" s="19"/>
      <c r="M124" s="18"/>
      <c r="N124" s="17"/>
      <c r="O124" s="16"/>
      <c r="P124" s="16"/>
      <c r="Q124" s="16"/>
      <c r="R124" s="16"/>
      <c r="S124" s="16"/>
      <c r="T124" s="16"/>
    </row>
    <row r="125" spans="1:20" ht="94.5">
      <c r="A125" s="137" t="s">
        <v>438</v>
      </c>
      <c r="B125" s="123" t="s">
        <v>415</v>
      </c>
      <c r="C125" s="203" t="s">
        <v>266</v>
      </c>
      <c r="D125" s="203"/>
      <c r="E125" s="203"/>
      <c r="F125" s="143" t="s">
        <v>144</v>
      </c>
      <c r="G125" s="143"/>
      <c r="H125" s="144">
        <f t="shared" si="14"/>
        <v>1026643</v>
      </c>
      <c r="I125" s="144">
        <f t="shared" si="14"/>
        <v>1026627.88</v>
      </c>
      <c r="J125" s="99">
        <f t="shared" si="11"/>
        <v>99.99852723877726</v>
      </c>
      <c r="K125" s="20"/>
      <c r="L125" s="19"/>
      <c r="M125" s="18"/>
      <c r="N125" s="17"/>
      <c r="O125" s="16"/>
      <c r="P125" s="16"/>
      <c r="Q125" s="16"/>
      <c r="R125" s="16"/>
      <c r="S125" s="16"/>
      <c r="T125" s="16"/>
    </row>
    <row r="126" spans="1:20" ht="30" customHeight="1">
      <c r="A126" s="137" t="s">
        <v>439</v>
      </c>
      <c r="B126" s="123" t="s">
        <v>413</v>
      </c>
      <c r="C126" s="203" t="s">
        <v>266</v>
      </c>
      <c r="D126" s="203"/>
      <c r="E126" s="203"/>
      <c r="F126" s="143" t="s">
        <v>64</v>
      </c>
      <c r="G126" s="143" t="s">
        <v>14</v>
      </c>
      <c r="H126" s="144">
        <f t="shared" si="14"/>
        <v>1026643</v>
      </c>
      <c r="I126" s="144">
        <f t="shared" si="14"/>
        <v>1026627.88</v>
      </c>
      <c r="J126" s="99">
        <f t="shared" si="11"/>
        <v>99.99852723877726</v>
      </c>
      <c r="K126" s="20"/>
      <c r="L126" s="19"/>
      <c r="M126" s="18"/>
      <c r="N126" s="17"/>
      <c r="O126" s="16"/>
      <c r="P126" s="16"/>
      <c r="Q126" s="16"/>
      <c r="R126" s="16"/>
      <c r="S126" s="16"/>
      <c r="T126" s="16"/>
    </row>
    <row r="127" spans="1:20" ht="15.75">
      <c r="A127" s="137" t="s">
        <v>440</v>
      </c>
      <c r="B127" s="123" t="s">
        <v>15</v>
      </c>
      <c r="C127" s="203" t="s">
        <v>266</v>
      </c>
      <c r="D127" s="203"/>
      <c r="E127" s="203"/>
      <c r="F127" s="143" t="s">
        <v>64</v>
      </c>
      <c r="G127" s="143" t="s">
        <v>3</v>
      </c>
      <c r="H127" s="144">
        <f t="shared" si="14"/>
        <v>1026643</v>
      </c>
      <c r="I127" s="144">
        <f t="shared" si="14"/>
        <v>1026627.88</v>
      </c>
      <c r="J127" s="99">
        <f t="shared" si="11"/>
        <v>99.99852723877726</v>
      </c>
      <c r="K127" s="20"/>
      <c r="L127" s="19"/>
      <c r="M127" s="18"/>
      <c r="N127" s="17"/>
      <c r="O127" s="16"/>
      <c r="P127" s="16"/>
      <c r="Q127" s="16"/>
      <c r="R127" s="16"/>
      <c r="S127" s="16"/>
      <c r="T127" s="16"/>
    </row>
    <row r="128" spans="1:20" ht="47.25">
      <c r="A128" s="137" t="s">
        <v>441</v>
      </c>
      <c r="B128" s="123" t="s">
        <v>2</v>
      </c>
      <c r="C128" s="203" t="s">
        <v>266</v>
      </c>
      <c r="D128" s="203"/>
      <c r="E128" s="203"/>
      <c r="F128" s="143" t="s">
        <v>64</v>
      </c>
      <c r="G128" s="143" t="s">
        <v>3</v>
      </c>
      <c r="H128" s="144">
        <v>1026643</v>
      </c>
      <c r="I128" s="144">
        <v>1026627.88</v>
      </c>
      <c r="J128" s="99">
        <f t="shared" si="11"/>
        <v>99.99852723877726</v>
      </c>
      <c r="K128" s="20"/>
      <c r="L128" s="19"/>
      <c r="M128" s="18"/>
      <c r="N128" s="17"/>
      <c r="O128" s="16"/>
      <c r="P128" s="16"/>
      <c r="Q128" s="16"/>
      <c r="R128" s="16"/>
      <c r="S128" s="16"/>
      <c r="T128" s="16"/>
    </row>
    <row r="129" spans="1:20" ht="31.5">
      <c r="A129" s="137" t="s">
        <v>442</v>
      </c>
      <c r="B129" s="122" t="s">
        <v>322</v>
      </c>
      <c r="C129" s="205" t="s">
        <v>256</v>
      </c>
      <c r="D129" s="205"/>
      <c r="E129" s="138"/>
      <c r="F129" s="138"/>
      <c r="G129" s="138"/>
      <c r="H129" s="139">
        <f aca="true" t="shared" si="15" ref="H129:I133">H130</f>
        <v>65700</v>
      </c>
      <c r="I129" s="139">
        <f t="shared" si="15"/>
        <v>65700</v>
      </c>
      <c r="J129" s="96">
        <f t="shared" si="11"/>
        <v>100</v>
      </c>
      <c r="K129" s="20"/>
      <c r="L129" s="19"/>
      <c r="M129" s="18"/>
      <c r="N129" s="17"/>
      <c r="O129" s="16"/>
      <c r="P129" s="16"/>
      <c r="Q129" s="16"/>
      <c r="R129" s="16"/>
      <c r="S129" s="16"/>
      <c r="T129" s="16"/>
    </row>
    <row r="130" spans="1:20" ht="31.5">
      <c r="A130" s="137" t="s">
        <v>443</v>
      </c>
      <c r="B130" s="122" t="s">
        <v>255</v>
      </c>
      <c r="C130" s="203" t="s">
        <v>258</v>
      </c>
      <c r="D130" s="203"/>
      <c r="E130" s="143"/>
      <c r="F130" s="143"/>
      <c r="G130" s="143"/>
      <c r="H130" s="144">
        <f t="shared" si="15"/>
        <v>65700</v>
      </c>
      <c r="I130" s="144">
        <f t="shared" si="15"/>
        <v>65700</v>
      </c>
      <c r="J130" s="99">
        <f t="shared" si="11"/>
        <v>100</v>
      </c>
      <c r="K130" s="20"/>
      <c r="L130" s="19"/>
      <c r="M130" s="18"/>
      <c r="N130" s="17"/>
      <c r="O130" s="16"/>
      <c r="P130" s="16"/>
      <c r="Q130" s="16"/>
      <c r="R130" s="16"/>
      <c r="S130" s="16"/>
      <c r="T130" s="16"/>
    </row>
    <row r="131" spans="1:20" ht="47.25">
      <c r="A131" s="137" t="s">
        <v>506</v>
      </c>
      <c r="B131" s="123" t="s">
        <v>257</v>
      </c>
      <c r="C131" s="203" t="s">
        <v>259</v>
      </c>
      <c r="D131" s="203"/>
      <c r="E131" s="143"/>
      <c r="F131" s="143" t="s">
        <v>209</v>
      </c>
      <c r="G131" s="143"/>
      <c r="H131" s="144">
        <f t="shared" si="15"/>
        <v>65700</v>
      </c>
      <c r="I131" s="144">
        <f t="shared" si="15"/>
        <v>65700</v>
      </c>
      <c r="J131" s="99">
        <f t="shared" si="11"/>
        <v>100</v>
      </c>
      <c r="K131" s="20"/>
      <c r="L131" s="19"/>
      <c r="M131" s="18"/>
      <c r="N131" s="17"/>
      <c r="O131" s="16"/>
      <c r="P131" s="16"/>
      <c r="Q131" s="16"/>
      <c r="R131" s="16"/>
      <c r="S131" s="16"/>
      <c r="T131" s="16"/>
    </row>
    <row r="132" spans="1:20" ht="47.25">
      <c r="A132" s="137" t="s">
        <v>507</v>
      </c>
      <c r="B132" s="123" t="s">
        <v>156</v>
      </c>
      <c r="C132" s="203" t="s">
        <v>259</v>
      </c>
      <c r="D132" s="203"/>
      <c r="E132" s="143"/>
      <c r="F132" s="143" t="s">
        <v>261</v>
      </c>
      <c r="G132" s="143"/>
      <c r="H132" s="144">
        <f t="shared" si="15"/>
        <v>65700</v>
      </c>
      <c r="I132" s="144">
        <f t="shared" si="15"/>
        <v>65700</v>
      </c>
      <c r="J132" s="99">
        <f t="shared" si="11"/>
        <v>100</v>
      </c>
      <c r="K132" s="20"/>
      <c r="L132" s="19"/>
      <c r="M132" s="18"/>
      <c r="N132" s="17"/>
      <c r="O132" s="16"/>
      <c r="P132" s="16"/>
      <c r="Q132" s="16"/>
      <c r="R132" s="16"/>
      <c r="S132" s="16"/>
      <c r="T132" s="16"/>
    </row>
    <row r="133" spans="1:20" ht="15.75">
      <c r="A133" s="137" t="s">
        <v>64</v>
      </c>
      <c r="B133" s="123" t="s">
        <v>323</v>
      </c>
      <c r="C133" s="203" t="s">
        <v>259</v>
      </c>
      <c r="D133" s="203"/>
      <c r="E133" s="143"/>
      <c r="F133" s="143" t="s">
        <v>261</v>
      </c>
      <c r="G133" s="143" t="s">
        <v>14</v>
      </c>
      <c r="H133" s="144">
        <f t="shared" si="15"/>
        <v>65700</v>
      </c>
      <c r="I133" s="144">
        <f t="shared" si="15"/>
        <v>65700</v>
      </c>
      <c r="J133" s="99">
        <f t="shared" si="11"/>
        <v>100</v>
      </c>
      <c r="K133" s="20"/>
      <c r="L133" s="19"/>
      <c r="M133" s="18"/>
      <c r="N133" s="17"/>
      <c r="O133" s="16"/>
      <c r="P133" s="16"/>
      <c r="Q133" s="16"/>
      <c r="R133" s="16"/>
      <c r="S133" s="16"/>
      <c r="T133" s="16"/>
    </row>
    <row r="134" spans="1:20" ht="15.75">
      <c r="A134" s="137" t="s">
        <v>155</v>
      </c>
      <c r="B134" s="167" t="s">
        <v>260</v>
      </c>
      <c r="C134" s="203" t="s">
        <v>259</v>
      </c>
      <c r="D134" s="203"/>
      <c r="E134" s="143"/>
      <c r="F134" s="143" t="s">
        <v>261</v>
      </c>
      <c r="G134" s="143" t="s">
        <v>254</v>
      </c>
      <c r="H134" s="144">
        <v>65700</v>
      </c>
      <c r="I134" s="144">
        <v>65700</v>
      </c>
      <c r="J134" s="99">
        <f t="shared" si="11"/>
        <v>100</v>
      </c>
      <c r="K134" s="20"/>
      <c r="L134" s="19"/>
      <c r="M134" s="18"/>
      <c r="N134" s="17"/>
      <c r="O134" s="16"/>
      <c r="P134" s="16"/>
      <c r="Q134" s="16"/>
      <c r="R134" s="16"/>
      <c r="S134" s="16"/>
      <c r="T134" s="16"/>
    </row>
    <row r="135" spans="1:20" ht="32.25" customHeight="1">
      <c r="A135" s="137" t="s">
        <v>159</v>
      </c>
      <c r="B135" s="122" t="s">
        <v>205</v>
      </c>
      <c r="C135" s="205" t="s">
        <v>207</v>
      </c>
      <c r="D135" s="205"/>
      <c r="E135" s="205"/>
      <c r="F135" s="138"/>
      <c r="G135" s="138"/>
      <c r="H135" s="139">
        <f>H136</f>
        <v>664900</v>
      </c>
      <c r="I135" s="139">
        <f>I136</f>
        <v>663672</v>
      </c>
      <c r="J135" s="96">
        <f t="shared" si="11"/>
        <v>99.81531057301851</v>
      </c>
      <c r="K135" s="20"/>
      <c r="L135" s="19"/>
      <c r="M135" s="18"/>
      <c r="N135" s="17"/>
      <c r="O135" s="16"/>
      <c r="P135" s="16"/>
      <c r="Q135" s="16"/>
      <c r="R135" s="16"/>
      <c r="S135" s="16"/>
      <c r="T135" s="16"/>
    </row>
    <row r="136" spans="1:20" ht="47.25">
      <c r="A136" s="137" t="s">
        <v>444</v>
      </c>
      <c r="B136" s="123" t="s">
        <v>206</v>
      </c>
      <c r="C136" s="203" t="s">
        <v>208</v>
      </c>
      <c r="D136" s="203"/>
      <c r="E136" s="203"/>
      <c r="F136" s="143"/>
      <c r="G136" s="143"/>
      <c r="H136" s="144">
        <f>H137+H146+H151+H154+H159+H164</f>
        <v>664900</v>
      </c>
      <c r="I136" s="144">
        <f>I137+I146+I151+I154+I159+I164</f>
        <v>663672</v>
      </c>
      <c r="J136" s="99">
        <f t="shared" si="11"/>
        <v>99.81531057301851</v>
      </c>
      <c r="K136" s="20"/>
      <c r="L136" s="19"/>
      <c r="M136" s="18"/>
      <c r="N136" s="17"/>
      <c r="O136" s="16"/>
      <c r="P136" s="16"/>
      <c r="Q136" s="16"/>
      <c r="R136" s="16"/>
      <c r="S136" s="16"/>
      <c r="T136" s="16"/>
    </row>
    <row r="137" spans="1:20" ht="47.25">
      <c r="A137" s="137" t="s">
        <v>508</v>
      </c>
      <c r="B137" s="122" t="s">
        <v>282</v>
      </c>
      <c r="C137" s="204" t="s">
        <v>212</v>
      </c>
      <c r="D137" s="204"/>
      <c r="E137" s="204"/>
      <c r="F137" s="141"/>
      <c r="G137" s="141"/>
      <c r="H137" s="144">
        <f>H138+H142</f>
        <v>61400</v>
      </c>
      <c r="I137" s="144">
        <f>I138+I142</f>
        <v>61400</v>
      </c>
      <c r="J137" s="99">
        <f t="shared" si="11"/>
        <v>100</v>
      </c>
      <c r="K137" s="20"/>
      <c r="L137" s="19"/>
      <c r="M137" s="18"/>
      <c r="N137" s="17"/>
      <c r="O137" s="16"/>
      <c r="P137" s="16"/>
      <c r="Q137" s="16"/>
      <c r="R137" s="16"/>
      <c r="S137" s="16"/>
      <c r="T137" s="16"/>
    </row>
    <row r="138" spans="1:20" ht="94.5">
      <c r="A138" s="137" t="s">
        <v>445</v>
      </c>
      <c r="B138" s="123" t="s">
        <v>415</v>
      </c>
      <c r="C138" s="203" t="s">
        <v>212</v>
      </c>
      <c r="D138" s="203"/>
      <c r="E138" s="203"/>
      <c r="F138" s="143" t="s">
        <v>144</v>
      </c>
      <c r="G138" s="143"/>
      <c r="H138" s="144">
        <f aca="true" t="shared" si="16" ref="H138:I140">H139</f>
        <v>60400</v>
      </c>
      <c r="I138" s="144">
        <f t="shared" si="16"/>
        <v>60400</v>
      </c>
      <c r="J138" s="99">
        <f t="shared" si="11"/>
        <v>100</v>
      </c>
      <c r="K138" s="20"/>
      <c r="L138" s="19"/>
      <c r="M138" s="18"/>
      <c r="N138" s="17"/>
      <c r="O138" s="16"/>
      <c r="P138" s="16"/>
      <c r="Q138" s="16"/>
      <c r="R138" s="16"/>
      <c r="S138" s="16"/>
      <c r="T138" s="16"/>
    </row>
    <row r="139" spans="1:20" ht="31.5">
      <c r="A139" s="137" t="s">
        <v>446</v>
      </c>
      <c r="B139" s="123" t="s">
        <v>413</v>
      </c>
      <c r="C139" s="203" t="s">
        <v>212</v>
      </c>
      <c r="D139" s="203"/>
      <c r="E139" s="203"/>
      <c r="F139" s="143" t="s">
        <v>64</v>
      </c>
      <c r="G139" s="143"/>
      <c r="H139" s="144">
        <f t="shared" si="16"/>
        <v>60400</v>
      </c>
      <c r="I139" s="144">
        <f t="shared" si="16"/>
        <v>60400</v>
      </c>
      <c r="J139" s="99">
        <f t="shared" si="11"/>
        <v>100</v>
      </c>
      <c r="K139" s="20"/>
      <c r="L139" s="19"/>
      <c r="M139" s="18"/>
      <c r="N139" s="17"/>
      <c r="O139" s="16"/>
      <c r="P139" s="16"/>
      <c r="Q139" s="16"/>
      <c r="R139" s="16"/>
      <c r="S139" s="16"/>
      <c r="T139" s="16"/>
    </row>
    <row r="140" spans="1:20" ht="15.75">
      <c r="A140" s="137" t="s">
        <v>447</v>
      </c>
      <c r="B140" s="123" t="s">
        <v>103</v>
      </c>
      <c r="C140" s="203" t="s">
        <v>212</v>
      </c>
      <c r="D140" s="203"/>
      <c r="E140" s="203"/>
      <c r="F140" s="143" t="s">
        <v>64</v>
      </c>
      <c r="G140" s="143" t="s">
        <v>44</v>
      </c>
      <c r="H140" s="144">
        <f t="shared" si="16"/>
        <v>60400</v>
      </c>
      <c r="I140" s="144">
        <f t="shared" si="16"/>
        <v>60400</v>
      </c>
      <c r="J140" s="99">
        <f t="shared" si="11"/>
        <v>100</v>
      </c>
      <c r="K140" s="20"/>
      <c r="L140" s="19"/>
      <c r="M140" s="18"/>
      <c r="N140" s="17"/>
      <c r="O140" s="16"/>
      <c r="P140" s="16"/>
      <c r="Q140" s="16"/>
      <c r="R140" s="16"/>
      <c r="S140" s="16"/>
      <c r="T140" s="16"/>
    </row>
    <row r="141" spans="1:20" ht="31.5">
      <c r="A141" s="137" t="s">
        <v>448</v>
      </c>
      <c r="B141" s="123" t="s">
        <v>413</v>
      </c>
      <c r="C141" s="203" t="s">
        <v>212</v>
      </c>
      <c r="D141" s="203"/>
      <c r="E141" s="203"/>
      <c r="F141" s="143" t="s">
        <v>64</v>
      </c>
      <c r="G141" s="143" t="s">
        <v>10</v>
      </c>
      <c r="H141" s="144">
        <v>60400</v>
      </c>
      <c r="I141" s="144">
        <v>60400</v>
      </c>
      <c r="J141" s="99">
        <f t="shared" si="11"/>
        <v>100</v>
      </c>
      <c r="K141" s="20"/>
      <c r="L141" s="19"/>
      <c r="M141" s="18"/>
      <c r="N141" s="17"/>
      <c r="O141" s="16"/>
      <c r="P141" s="16"/>
      <c r="Q141" s="16"/>
      <c r="R141" s="16"/>
      <c r="S141" s="16"/>
      <c r="T141" s="16"/>
    </row>
    <row r="142" spans="1:20" ht="31.5">
      <c r="A142" s="137" t="s">
        <v>181</v>
      </c>
      <c r="B142" s="123" t="s">
        <v>357</v>
      </c>
      <c r="C142" s="203" t="s">
        <v>212</v>
      </c>
      <c r="D142" s="203"/>
      <c r="E142" s="203"/>
      <c r="F142" s="143" t="s">
        <v>197</v>
      </c>
      <c r="G142" s="143"/>
      <c r="H142" s="144">
        <f aca="true" t="shared" si="17" ref="H142:I144">H143</f>
        <v>1000</v>
      </c>
      <c r="I142" s="144">
        <f t="shared" si="17"/>
        <v>1000</v>
      </c>
      <c r="J142" s="99">
        <f t="shared" si="11"/>
        <v>100</v>
      </c>
      <c r="K142" s="20"/>
      <c r="L142" s="19"/>
      <c r="M142" s="18"/>
      <c r="N142" s="17"/>
      <c r="O142" s="16"/>
      <c r="P142" s="16"/>
      <c r="Q142" s="16"/>
      <c r="R142" s="16"/>
      <c r="S142" s="16"/>
      <c r="T142" s="16"/>
    </row>
    <row r="143" spans="1:20" ht="47.25">
      <c r="A143" s="137">
        <f>A142+1</f>
        <v>130</v>
      </c>
      <c r="B143" s="123" t="s">
        <v>196</v>
      </c>
      <c r="C143" s="203" t="s">
        <v>212</v>
      </c>
      <c r="D143" s="203"/>
      <c r="E143" s="203"/>
      <c r="F143" s="143" t="s">
        <v>149</v>
      </c>
      <c r="G143" s="143"/>
      <c r="H143" s="144">
        <f t="shared" si="17"/>
        <v>1000</v>
      </c>
      <c r="I143" s="144">
        <f t="shared" si="17"/>
        <v>1000</v>
      </c>
      <c r="J143" s="99">
        <f t="shared" si="11"/>
        <v>100</v>
      </c>
      <c r="K143" s="20"/>
      <c r="L143" s="19"/>
      <c r="M143" s="18"/>
      <c r="N143" s="17"/>
      <c r="O143" s="16"/>
      <c r="P143" s="16"/>
      <c r="Q143" s="16"/>
      <c r="R143" s="16"/>
      <c r="S143" s="16"/>
      <c r="T143" s="16"/>
    </row>
    <row r="144" spans="1:20" ht="15.75">
      <c r="A144" s="137" t="s">
        <v>509</v>
      </c>
      <c r="B144" s="123" t="s">
        <v>103</v>
      </c>
      <c r="C144" s="203" t="s">
        <v>212</v>
      </c>
      <c r="D144" s="203"/>
      <c r="E144" s="203"/>
      <c r="F144" s="143" t="s">
        <v>149</v>
      </c>
      <c r="G144" s="143" t="s">
        <v>44</v>
      </c>
      <c r="H144" s="144">
        <f t="shared" si="17"/>
        <v>1000</v>
      </c>
      <c r="I144" s="144">
        <f t="shared" si="17"/>
        <v>1000</v>
      </c>
      <c r="J144" s="99">
        <f t="shared" si="11"/>
        <v>100</v>
      </c>
      <c r="K144" s="20"/>
      <c r="L144" s="19"/>
      <c r="M144" s="18"/>
      <c r="N144" s="17"/>
      <c r="O144" s="16"/>
      <c r="P144" s="16"/>
      <c r="Q144" s="16"/>
      <c r="R144" s="16"/>
      <c r="S144" s="16"/>
      <c r="T144" s="16"/>
    </row>
    <row r="145" spans="1:20" ht="15.75">
      <c r="A145" s="137" t="s">
        <v>450</v>
      </c>
      <c r="B145" s="123" t="s">
        <v>9</v>
      </c>
      <c r="C145" s="203" t="s">
        <v>212</v>
      </c>
      <c r="D145" s="203"/>
      <c r="E145" s="203"/>
      <c r="F145" s="143" t="s">
        <v>149</v>
      </c>
      <c r="G145" s="143" t="s">
        <v>10</v>
      </c>
      <c r="H145" s="144">
        <v>1000</v>
      </c>
      <c r="I145" s="144">
        <v>1000</v>
      </c>
      <c r="J145" s="99">
        <f t="shared" si="11"/>
        <v>100</v>
      </c>
      <c r="K145" s="20"/>
      <c r="L145" s="19"/>
      <c r="M145" s="18"/>
      <c r="N145" s="17"/>
      <c r="O145" s="16"/>
      <c r="P145" s="16"/>
      <c r="Q145" s="16"/>
      <c r="R145" s="16"/>
      <c r="S145" s="16"/>
      <c r="T145" s="16"/>
    </row>
    <row r="146" spans="1:20" ht="63">
      <c r="A146" s="137" t="s">
        <v>451</v>
      </c>
      <c r="B146" s="122" t="s">
        <v>262</v>
      </c>
      <c r="C146" s="203" t="s">
        <v>248</v>
      </c>
      <c r="D146" s="203"/>
      <c r="E146" s="203"/>
      <c r="F146" s="143"/>
      <c r="G146" s="143"/>
      <c r="H146" s="139">
        <f aca="true" t="shared" si="18" ref="H146:I149">H147</f>
        <v>555100</v>
      </c>
      <c r="I146" s="139">
        <f t="shared" si="18"/>
        <v>555100</v>
      </c>
      <c r="J146" s="96">
        <f t="shared" si="11"/>
        <v>100</v>
      </c>
      <c r="K146" s="20"/>
      <c r="L146" s="19"/>
      <c r="M146" s="18"/>
      <c r="N146" s="17"/>
      <c r="O146" s="16"/>
      <c r="P146" s="16"/>
      <c r="Q146" s="16"/>
      <c r="R146" s="16"/>
      <c r="S146" s="16"/>
      <c r="T146" s="16"/>
    </row>
    <row r="147" spans="1:20" ht="15.75">
      <c r="A147" s="137" t="s">
        <v>452</v>
      </c>
      <c r="B147" s="123" t="s">
        <v>449</v>
      </c>
      <c r="C147" s="203" t="s">
        <v>248</v>
      </c>
      <c r="D147" s="203"/>
      <c r="E147" s="203"/>
      <c r="F147" s="143" t="s">
        <v>34</v>
      </c>
      <c r="G147" s="143"/>
      <c r="H147" s="144">
        <f t="shared" si="18"/>
        <v>555100</v>
      </c>
      <c r="I147" s="144">
        <f t="shared" si="18"/>
        <v>555100</v>
      </c>
      <c r="J147" s="99">
        <f t="shared" si="11"/>
        <v>100</v>
      </c>
      <c r="K147" s="20"/>
      <c r="L147" s="19"/>
      <c r="M147" s="18"/>
      <c r="N147" s="17"/>
      <c r="O147" s="16"/>
      <c r="P147" s="16"/>
      <c r="Q147" s="16"/>
      <c r="R147" s="16"/>
      <c r="S147" s="16"/>
      <c r="T147" s="16"/>
    </row>
    <row r="148" spans="1:20" ht="15.75">
      <c r="A148" s="137" t="s">
        <v>453</v>
      </c>
      <c r="B148" s="123" t="s">
        <v>199</v>
      </c>
      <c r="C148" s="203" t="s">
        <v>248</v>
      </c>
      <c r="D148" s="203"/>
      <c r="E148" s="203"/>
      <c r="F148" s="143" t="s">
        <v>171</v>
      </c>
      <c r="G148" s="143"/>
      <c r="H148" s="144">
        <f t="shared" si="18"/>
        <v>555100</v>
      </c>
      <c r="I148" s="144">
        <f t="shared" si="18"/>
        <v>555100</v>
      </c>
      <c r="J148" s="99">
        <f aca="true" t="shared" si="19" ref="J148:J179">I148/H148*100</f>
        <v>100</v>
      </c>
      <c r="K148" s="20"/>
      <c r="L148" s="19"/>
      <c r="M148" s="18"/>
      <c r="N148" s="17"/>
      <c r="O148" s="16"/>
      <c r="P148" s="16"/>
      <c r="Q148" s="16"/>
      <c r="R148" s="16"/>
      <c r="S148" s="16"/>
      <c r="T148" s="16"/>
    </row>
    <row r="149" spans="1:10" ht="32.25" customHeight="1">
      <c r="A149" s="137" t="s">
        <v>454</v>
      </c>
      <c r="B149" s="123" t="s">
        <v>11</v>
      </c>
      <c r="C149" s="203" t="s">
        <v>248</v>
      </c>
      <c r="D149" s="203"/>
      <c r="E149" s="203"/>
      <c r="F149" s="143" t="s">
        <v>171</v>
      </c>
      <c r="G149" s="143" t="s">
        <v>22</v>
      </c>
      <c r="H149" s="144">
        <f t="shared" si="18"/>
        <v>555100</v>
      </c>
      <c r="I149" s="144">
        <f t="shared" si="18"/>
        <v>555100</v>
      </c>
      <c r="J149" s="99">
        <f t="shared" si="19"/>
        <v>100</v>
      </c>
    </row>
    <row r="150" spans="1:10" ht="15.75">
      <c r="A150" s="137" t="s">
        <v>455</v>
      </c>
      <c r="B150" s="123" t="s">
        <v>449</v>
      </c>
      <c r="C150" s="203" t="s">
        <v>248</v>
      </c>
      <c r="D150" s="203"/>
      <c r="E150" s="203"/>
      <c r="F150" s="143" t="s">
        <v>171</v>
      </c>
      <c r="G150" s="143" t="s">
        <v>6</v>
      </c>
      <c r="H150" s="144">
        <v>555100</v>
      </c>
      <c r="I150" s="144">
        <v>555100</v>
      </c>
      <c r="J150" s="99">
        <f t="shared" si="19"/>
        <v>100</v>
      </c>
    </row>
    <row r="151" spans="1:10" ht="47.25">
      <c r="A151" s="137" t="s">
        <v>456</v>
      </c>
      <c r="B151" s="122" t="s">
        <v>234</v>
      </c>
      <c r="C151" s="205" t="s">
        <v>235</v>
      </c>
      <c r="D151" s="205"/>
      <c r="E151" s="205"/>
      <c r="F151" s="138" t="s">
        <v>171</v>
      </c>
      <c r="G151" s="138"/>
      <c r="H151" s="139">
        <f>H152</f>
        <v>5500</v>
      </c>
      <c r="I151" s="139">
        <f>I152</f>
        <v>5500</v>
      </c>
      <c r="J151" s="96">
        <f t="shared" si="19"/>
        <v>100</v>
      </c>
    </row>
    <row r="152" spans="1:10" ht="31.5">
      <c r="A152" s="137" t="s">
        <v>510</v>
      </c>
      <c r="B152" s="123" t="s">
        <v>357</v>
      </c>
      <c r="C152" s="203" t="s">
        <v>235</v>
      </c>
      <c r="D152" s="203"/>
      <c r="E152" s="203"/>
      <c r="F152" s="143" t="s">
        <v>197</v>
      </c>
      <c r="G152" s="143"/>
      <c r="H152" s="144">
        <f>H153</f>
        <v>5500</v>
      </c>
      <c r="I152" s="144">
        <f>I153</f>
        <v>5500</v>
      </c>
      <c r="J152" s="99">
        <f t="shared" si="19"/>
        <v>100</v>
      </c>
    </row>
    <row r="153" spans="1:10" ht="47.25">
      <c r="A153" s="137" t="s">
        <v>511</v>
      </c>
      <c r="B153" s="123" t="s">
        <v>196</v>
      </c>
      <c r="C153" s="203" t="s">
        <v>235</v>
      </c>
      <c r="D153" s="203"/>
      <c r="E153" s="203"/>
      <c r="F153" s="143" t="s">
        <v>149</v>
      </c>
      <c r="G153" s="143" t="s">
        <v>6</v>
      </c>
      <c r="H153" s="144">
        <v>5500</v>
      </c>
      <c r="I153" s="144">
        <v>5500</v>
      </c>
      <c r="J153" s="99">
        <f t="shared" si="19"/>
        <v>100</v>
      </c>
    </row>
    <row r="154" spans="1:10" ht="15.75">
      <c r="A154" s="137" t="s">
        <v>458</v>
      </c>
      <c r="B154" s="140" t="s">
        <v>39</v>
      </c>
      <c r="C154" s="204" t="s">
        <v>185</v>
      </c>
      <c r="D154" s="204"/>
      <c r="E154" s="204"/>
      <c r="F154" s="138"/>
      <c r="G154" s="138"/>
      <c r="H154" s="139">
        <f>H156</f>
        <v>1000</v>
      </c>
      <c r="I154" s="139"/>
      <c r="J154" s="96">
        <f t="shared" si="19"/>
        <v>0</v>
      </c>
    </row>
    <row r="155" spans="1:10" ht="15.75">
      <c r="A155" s="137" t="s">
        <v>512</v>
      </c>
      <c r="B155" s="123" t="s">
        <v>323</v>
      </c>
      <c r="C155" s="203" t="s">
        <v>185</v>
      </c>
      <c r="D155" s="203"/>
      <c r="E155" s="203"/>
      <c r="F155" s="141"/>
      <c r="G155" s="141"/>
      <c r="H155" s="144">
        <f>H156</f>
        <v>1000</v>
      </c>
      <c r="I155" s="144"/>
      <c r="J155" s="99">
        <f t="shared" si="19"/>
        <v>0</v>
      </c>
    </row>
    <row r="156" spans="1:10" ht="15.75">
      <c r="A156" s="137" t="s">
        <v>513</v>
      </c>
      <c r="B156" s="123" t="s">
        <v>163</v>
      </c>
      <c r="C156" s="203" t="s">
        <v>185</v>
      </c>
      <c r="D156" s="203"/>
      <c r="E156" s="203"/>
      <c r="F156" s="143" t="s">
        <v>209</v>
      </c>
      <c r="G156" s="143"/>
      <c r="H156" s="144">
        <f>H157</f>
        <v>1000</v>
      </c>
      <c r="I156" s="144"/>
      <c r="J156" s="99">
        <f t="shared" si="19"/>
        <v>0</v>
      </c>
    </row>
    <row r="157" spans="1:10" ht="15.75">
      <c r="A157" s="137" t="s">
        <v>514</v>
      </c>
      <c r="B157" s="123" t="s">
        <v>15</v>
      </c>
      <c r="C157" s="203" t="s">
        <v>185</v>
      </c>
      <c r="D157" s="203"/>
      <c r="E157" s="203"/>
      <c r="F157" s="143" t="s">
        <v>162</v>
      </c>
      <c r="G157" s="143"/>
      <c r="H157" s="144">
        <f>H158</f>
        <v>1000</v>
      </c>
      <c r="I157" s="144"/>
      <c r="J157" s="99">
        <f t="shared" si="19"/>
        <v>0</v>
      </c>
    </row>
    <row r="158" spans="1:10" ht="15.75">
      <c r="A158" s="137" t="s">
        <v>515</v>
      </c>
      <c r="B158" s="123" t="s">
        <v>457</v>
      </c>
      <c r="C158" s="203" t="s">
        <v>185</v>
      </c>
      <c r="D158" s="203"/>
      <c r="E158" s="203"/>
      <c r="F158" s="143" t="s">
        <v>162</v>
      </c>
      <c r="G158" s="143" t="s">
        <v>8</v>
      </c>
      <c r="H158" s="144">
        <v>1000</v>
      </c>
      <c r="I158" s="144"/>
      <c r="J158" s="99">
        <f t="shared" si="19"/>
        <v>0</v>
      </c>
    </row>
    <row r="159" spans="1:10" ht="31.5">
      <c r="A159" s="77">
        <v>145</v>
      </c>
      <c r="B159" s="140" t="s">
        <v>102</v>
      </c>
      <c r="C159" s="205" t="s">
        <v>198</v>
      </c>
      <c r="D159" s="205"/>
      <c r="E159" s="205"/>
      <c r="F159" s="138"/>
      <c r="G159" s="138"/>
      <c r="H159" s="139">
        <f>H160</f>
        <v>500</v>
      </c>
      <c r="I159" s="139">
        <f>I160</f>
        <v>272</v>
      </c>
      <c r="J159" s="99">
        <f t="shared" si="19"/>
        <v>54.400000000000006</v>
      </c>
    </row>
    <row r="160" spans="1:10" ht="31.5">
      <c r="A160" s="77">
        <v>147</v>
      </c>
      <c r="B160" s="123" t="s">
        <v>357</v>
      </c>
      <c r="C160" s="203" t="s">
        <v>198</v>
      </c>
      <c r="D160" s="203"/>
      <c r="E160" s="203"/>
      <c r="F160" s="141"/>
      <c r="G160" s="138"/>
      <c r="H160" s="144">
        <f>H162</f>
        <v>500</v>
      </c>
      <c r="I160" s="144">
        <f>I162</f>
        <v>272</v>
      </c>
      <c r="J160" s="99">
        <f t="shared" si="19"/>
        <v>54.400000000000006</v>
      </c>
    </row>
    <row r="161" spans="1:10" ht="47.25">
      <c r="A161" s="77">
        <v>148</v>
      </c>
      <c r="B161" s="123" t="s">
        <v>196</v>
      </c>
      <c r="C161" s="203" t="s">
        <v>198</v>
      </c>
      <c r="D161" s="203"/>
      <c r="E161" s="203"/>
      <c r="F161" s="143" t="s">
        <v>209</v>
      </c>
      <c r="G161" s="138"/>
      <c r="H161" s="144">
        <f>H162</f>
        <v>500</v>
      </c>
      <c r="I161" s="144">
        <f>I162</f>
        <v>272</v>
      </c>
      <c r="J161" s="99">
        <f t="shared" si="19"/>
        <v>54.400000000000006</v>
      </c>
    </row>
    <row r="162" spans="1:10" ht="15.75">
      <c r="A162" s="77">
        <v>149</v>
      </c>
      <c r="B162" s="123" t="s">
        <v>15</v>
      </c>
      <c r="C162" s="203" t="s">
        <v>198</v>
      </c>
      <c r="D162" s="203"/>
      <c r="E162" s="203"/>
      <c r="F162" s="143" t="s">
        <v>240</v>
      </c>
      <c r="G162" s="143" t="s">
        <v>14</v>
      </c>
      <c r="H162" s="144">
        <f>H163</f>
        <v>500</v>
      </c>
      <c r="I162" s="144">
        <v>272</v>
      </c>
      <c r="J162" s="99">
        <f t="shared" si="19"/>
        <v>54.400000000000006</v>
      </c>
    </row>
    <row r="163" spans="1:10" ht="31.5">
      <c r="A163" s="77">
        <v>150</v>
      </c>
      <c r="B163" s="123" t="s">
        <v>357</v>
      </c>
      <c r="C163" s="203" t="s">
        <v>198</v>
      </c>
      <c r="D163" s="203"/>
      <c r="E163" s="203"/>
      <c r="F163" s="143" t="s">
        <v>240</v>
      </c>
      <c r="G163" s="143" t="s">
        <v>35</v>
      </c>
      <c r="H163" s="144">
        <v>500</v>
      </c>
      <c r="I163" s="144">
        <v>272</v>
      </c>
      <c r="J163" s="99">
        <f t="shared" si="19"/>
        <v>54.400000000000006</v>
      </c>
    </row>
    <row r="164" spans="1:10" ht="15.75">
      <c r="A164" s="77">
        <v>151</v>
      </c>
      <c r="B164" s="153" t="s">
        <v>164</v>
      </c>
      <c r="C164" s="203" t="s">
        <v>459</v>
      </c>
      <c r="D164" s="203"/>
      <c r="E164" s="203"/>
      <c r="F164" s="143"/>
      <c r="G164" s="143"/>
      <c r="H164" s="144">
        <f>H165</f>
        <v>41400</v>
      </c>
      <c r="I164" s="144">
        <f>I165</f>
        <v>41400</v>
      </c>
      <c r="J164" s="99">
        <f t="shared" si="19"/>
        <v>100</v>
      </c>
    </row>
    <row r="165" spans="1:10" ht="31.5">
      <c r="A165" s="77">
        <v>152</v>
      </c>
      <c r="B165" s="163" t="s">
        <v>102</v>
      </c>
      <c r="C165" s="205" t="s">
        <v>459</v>
      </c>
      <c r="D165" s="205"/>
      <c r="E165" s="205"/>
      <c r="F165" s="143"/>
      <c r="G165" s="143"/>
      <c r="H165" s="144">
        <f>H166+H169+H172+H175+H178+H181</f>
        <v>41400</v>
      </c>
      <c r="I165" s="144">
        <f>I166+I169+I172+I175+I178+I181</f>
        <v>41400</v>
      </c>
      <c r="J165" s="99">
        <f t="shared" si="19"/>
        <v>100</v>
      </c>
    </row>
    <row r="166" spans="1:10" ht="63">
      <c r="A166" s="77">
        <v>153</v>
      </c>
      <c r="B166" s="154" t="s">
        <v>314</v>
      </c>
      <c r="C166" s="203" t="s">
        <v>315</v>
      </c>
      <c r="D166" s="203"/>
      <c r="E166" s="203"/>
      <c r="F166" s="143"/>
      <c r="G166" s="143"/>
      <c r="H166" s="144">
        <f>H167</f>
        <v>24800</v>
      </c>
      <c r="I166" s="144">
        <f>I167</f>
        <v>24800</v>
      </c>
      <c r="J166" s="99">
        <f t="shared" si="19"/>
        <v>100</v>
      </c>
    </row>
    <row r="167" spans="1:10" ht="15.75">
      <c r="A167" s="77">
        <v>154</v>
      </c>
      <c r="B167" s="97" t="s">
        <v>199</v>
      </c>
      <c r="C167" s="203" t="s">
        <v>315</v>
      </c>
      <c r="D167" s="203"/>
      <c r="E167" s="203"/>
      <c r="F167" s="143" t="s">
        <v>34</v>
      </c>
      <c r="G167" s="143" t="s">
        <v>14</v>
      </c>
      <c r="H167" s="149">
        <f>H168</f>
        <v>24800</v>
      </c>
      <c r="I167" s="149">
        <f>I168</f>
        <v>24800</v>
      </c>
      <c r="J167" s="99">
        <f t="shared" si="19"/>
        <v>100</v>
      </c>
    </row>
    <row r="168" spans="1:10" ht="15.75">
      <c r="A168" s="77">
        <v>155</v>
      </c>
      <c r="B168" s="97" t="s">
        <v>11</v>
      </c>
      <c r="C168" s="203" t="s">
        <v>315</v>
      </c>
      <c r="D168" s="203"/>
      <c r="E168" s="203"/>
      <c r="F168" s="143" t="s">
        <v>171</v>
      </c>
      <c r="G168" s="143" t="s">
        <v>35</v>
      </c>
      <c r="H168" s="155">
        <v>24800</v>
      </c>
      <c r="I168" s="155">
        <v>24800</v>
      </c>
      <c r="J168" s="99">
        <f t="shared" si="19"/>
        <v>100</v>
      </c>
    </row>
    <row r="169" spans="1:10" ht="31.5">
      <c r="A169" s="77">
        <v>156</v>
      </c>
      <c r="B169" s="97" t="s">
        <v>460</v>
      </c>
      <c r="C169" s="203" t="s">
        <v>316</v>
      </c>
      <c r="D169" s="203"/>
      <c r="E169" s="203"/>
      <c r="F169" s="143"/>
      <c r="G169" s="143"/>
      <c r="H169" s="144">
        <f>H170</f>
        <v>1500</v>
      </c>
      <c r="I169" s="144">
        <f>I170</f>
        <v>1500</v>
      </c>
      <c r="J169" s="99">
        <f t="shared" si="19"/>
        <v>100</v>
      </c>
    </row>
    <row r="170" spans="1:10" ht="15.75">
      <c r="A170" s="77">
        <v>157</v>
      </c>
      <c r="B170" s="97" t="s">
        <v>199</v>
      </c>
      <c r="C170" s="203" t="s">
        <v>316</v>
      </c>
      <c r="D170" s="203"/>
      <c r="E170" s="203"/>
      <c r="F170" s="143" t="s">
        <v>34</v>
      </c>
      <c r="G170" s="143" t="s">
        <v>14</v>
      </c>
      <c r="H170" s="149">
        <f>H171</f>
        <v>1500</v>
      </c>
      <c r="I170" s="149">
        <f>I171</f>
        <v>1500</v>
      </c>
      <c r="J170" s="99">
        <f t="shared" si="19"/>
        <v>100</v>
      </c>
    </row>
    <row r="171" spans="1:10" ht="15.75">
      <c r="A171" s="77">
        <v>158</v>
      </c>
      <c r="B171" s="97" t="s">
        <v>11</v>
      </c>
      <c r="C171" s="203" t="s">
        <v>316</v>
      </c>
      <c r="D171" s="203"/>
      <c r="E171" s="203"/>
      <c r="F171" s="143" t="s">
        <v>171</v>
      </c>
      <c r="G171" s="143" t="s">
        <v>35</v>
      </c>
      <c r="H171" s="155">
        <v>1500</v>
      </c>
      <c r="I171" s="155">
        <v>1500</v>
      </c>
      <c r="J171" s="99">
        <f t="shared" si="19"/>
        <v>100</v>
      </c>
    </row>
    <row r="172" spans="1:10" ht="31.5">
      <c r="A172" s="77">
        <v>159</v>
      </c>
      <c r="B172" s="97" t="s">
        <v>461</v>
      </c>
      <c r="C172" s="203" t="s">
        <v>187</v>
      </c>
      <c r="D172" s="203"/>
      <c r="E172" s="203"/>
      <c r="F172" s="143"/>
      <c r="G172" s="143"/>
      <c r="H172" s="155">
        <f>H173</f>
        <v>1100</v>
      </c>
      <c r="I172" s="155">
        <f>I173</f>
        <v>1100</v>
      </c>
      <c r="J172" s="99">
        <f t="shared" si="19"/>
        <v>100</v>
      </c>
    </row>
    <row r="173" spans="1:10" ht="15.75">
      <c r="A173" s="77">
        <v>160</v>
      </c>
      <c r="B173" s="97" t="s">
        <v>199</v>
      </c>
      <c r="C173" s="203" t="s">
        <v>187</v>
      </c>
      <c r="D173" s="203"/>
      <c r="E173" s="203"/>
      <c r="F173" s="143" t="s">
        <v>34</v>
      </c>
      <c r="G173" s="143" t="s">
        <v>14</v>
      </c>
      <c r="H173" s="155">
        <f>H174</f>
        <v>1100</v>
      </c>
      <c r="I173" s="155">
        <f>I174</f>
        <v>1100</v>
      </c>
      <c r="J173" s="99">
        <f t="shared" si="19"/>
        <v>100</v>
      </c>
    </row>
    <row r="174" spans="1:10" ht="15.75">
      <c r="A174" s="77">
        <v>161</v>
      </c>
      <c r="B174" s="97" t="s">
        <v>11</v>
      </c>
      <c r="C174" s="203" t="s">
        <v>187</v>
      </c>
      <c r="D174" s="203"/>
      <c r="E174" s="203"/>
      <c r="F174" s="143" t="s">
        <v>171</v>
      </c>
      <c r="G174" s="143" t="s">
        <v>35</v>
      </c>
      <c r="H174" s="155">
        <v>1100</v>
      </c>
      <c r="I174" s="155">
        <v>1100</v>
      </c>
      <c r="J174" s="99">
        <f t="shared" si="19"/>
        <v>100</v>
      </c>
    </row>
    <row r="175" spans="1:10" ht="31.5">
      <c r="A175" s="77">
        <v>162</v>
      </c>
      <c r="B175" s="97" t="s">
        <v>462</v>
      </c>
      <c r="C175" s="203" t="s">
        <v>188</v>
      </c>
      <c r="D175" s="203"/>
      <c r="E175" s="203"/>
      <c r="F175" s="143" t="s">
        <v>171</v>
      </c>
      <c r="G175" s="143"/>
      <c r="H175" s="156">
        <f>H176</f>
        <v>1900</v>
      </c>
      <c r="I175" s="156">
        <f>I176</f>
        <v>1900</v>
      </c>
      <c r="J175" s="103">
        <f t="shared" si="19"/>
        <v>100</v>
      </c>
    </row>
    <row r="176" spans="1:10" ht="15.75">
      <c r="A176" s="77">
        <v>163</v>
      </c>
      <c r="B176" s="97" t="s">
        <v>199</v>
      </c>
      <c r="C176" s="203" t="s">
        <v>188</v>
      </c>
      <c r="D176" s="203"/>
      <c r="E176" s="203"/>
      <c r="F176" s="143"/>
      <c r="G176" s="143" t="s">
        <v>14</v>
      </c>
      <c r="H176" s="156">
        <f>H177</f>
        <v>1900</v>
      </c>
      <c r="I176" s="156">
        <f>I177</f>
        <v>1900</v>
      </c>
      <c r="J176" s="103">
        <f t="shared" si="19"/>
        <v>100</v>
      </c>
    </row>
    <row r="177" spans="1:10" ht="15.75">
      <c r="A177" s="77">
        <v>164</v>
      </c>
      <c r="B177" s="97" t="s">
        <v>11</v>
      </c>
      <c r="C177" s="203" t="s">
        <v>188</v>
      </c>
      <c r="D177" s="203"/>
      <c r="E177" s="203"/>
      <c r="F177" s="143" t="s">
        <v>34</v>
      </c>
      <c r="G177" s="143" t="s">
        <v>35</v>
      </c>
      <c r="H177" s="156">
        <v>1900</v>
      </c>
      <c r="I177" s="156">
        <v>1900</v>
      </c>
      <c r="J177" s="103">
        <f t="shared" si="19"/>
        <v>100</v>
      </c>
    </row>
    <row r="178" spans="1:10" ht="47.25">
      <c r="A178" s="77">
        <v>165</v>
      </c>
      <c r="B178" s="97" t="s">
        <v>463</v>
      </c>
      <c r="C178" s="203" t="s">
        <v>190</v>
      </c>
      <c r="D178" s="203"/>
      <c r="E178" s="203"/>
      <c r="F178" s="143"/>
      <c r="G178" s="143"/>
      <c r="H178" s="156">
        <f>H179</f>
        <v>2700</v>
      </c>
      <c r="I178" s="156">
        <f>I179</f>
        <v>2700</v>
      </c>
      <c r="J178" s="103">
        <f t="shared" si="19"/>
        <v>100</v>
      </c>
    </row>
    <row r="179" spans="1:10" ht="15.75">
      <c r="A179" s="77">
        <v>166</v>
      </c>
      <c r="B179" s="97" t="s">
        <v>199</v>
      </c>
      <c r="C179" s="203" t="s">
        <v>190</v>
      </c>
      <c r="D179" s="203"/>
      <c r="E179" s="203"/>
      <c r="F179" s="143" t="s">
        <v>34</v>
      </c>
      <c r="G179" s="143" t="s">
        <v>14</v>
      </c>
      <c r="H179" s="156">
        <f>H180</f>
        <v>2700</v>
      </c>
      <c r="I179" s="156">
        <f>I180</f>
        <v>2700</v>
      </c>
      <c r="J179" s="103">
        <f t="shared" si="19"/>
        <v>100</v>
      </c>
    </row>
    <row r="180" spans="1:10" ht="15.75">
      <c r="A180" s="77">
        <v>167</v>
      </c>
      <c r="B180" s="97" t="s">
        <v>11</v>
      </c>
      <c r="C180" s="203" t="s">
        <v>190</v>
      </c>
      <c r="D180" s="203"/>
      <c r="E180" s="203"/>
      <c r="F180" s="143" t="s">
        <v>171</v>
      </c>
      <c r="G180" s="143" t="s">
        <v>35</v>
      </c>
      <c r="H180" s="156">
        <v>2700</v>
      </c>
      <c r="I180" s="156">
        <v>2700</v>
      </c>
      <c r="J180" s="103">
        <f>I180/H180*100</f>
        <v>100</v>
      </c>
    </row>
    <row r="181" spans="1:10" ht="31.5">
      <c r="A181" s="77">
        <v>168</v>
      </c>
      <c r="B181" s="97" t="s">
        <v>464</v>
      </c>
      <c r="C181" s="203" t="s">
        <v>201</v>
      </c>
      <c r="D181" s="203"/>
      <c r="E181" s="203"/>
      <c r="F181" s="143"/>
      <c r="G181" s="138"/>
      <c r="H181" s="156">
        <f>H182</f>
        <v>9400</v>
      </c>
      <c r="I181" s="156">
        <f>I182</f>
        <v>9400</v>
      </c>
      <c r="J181" s="103">
        <f>I181/H181*100</f>
        <v>100</v>
      </c>
    </row>
    <row r="182" spans="1:10" ht="15.75">
      <c r="A182" s="77">
        <v>169</v>
      </c>
      <c r="B182" s="97" t="s">
        <v>199</v>
      </c>
      <c r="C182" s="203" t="s">
        <v>201</v>
      </c>
      <c r="D182" s="203"/>
      <c r="E182" s="203"/>
      <c r="F182" s="143" t="s">
        <v>34</v>
      </c>
      <c r="G182" s="143" t="s">
        <v>14</v>
      </c>
      <c r="H182" s="156">
        <f>H183</f>
        <v>9400</v>
      </c>
      <c r="I182" s="156">
        <f>I183</f>
        <v>9400</v>
      </c>
      <c r="J182" s="103">
        <f>I182/H182*100</f>
        <v>100</v>
      </c>
    </row>
    <row r="183" spans="1:10" ht="15.75">
      <c r="A183" s="77">
        <v>170</v>
      </c>
      <c r="B183" s="97" t="s">
        <v>11</v>
      </c>
      <c r="C183" s="203" t="s">
        <v>201</v>
      </c>
      <c r="D183" s="203"/>
      <c r="E183" s="203"/>
      <c r="F183" s="143" t="s">
        <v>171</v>
      </c>
      <c r="G183" s="143" t="s">
        <v>35</v>
      </c>
      <c r="H183" s="156">
        <v>9400</v>
      </c>
      <c r="I183" s="156">
        <v>9400</v>
      </c>
      <c r="J183" s="103">
        <f>I183/H183*100</f>
        <v>100</v>
      </c>
    </row>
    <row r="184" spans="1:10" ht="15.75">
      <c r="A184" s="77">
        <v>171</v>
      </c>
      <c r="B184" s="122" t="s">
        <v>465</v>
      </c>
      <c r="C184" s="205"/>
      <c r="D184" s="205"/>
      <c r="E184" s="205"/>
      <c r="F184" s="138"/>
      <c r="G184" s="77"/>
      <c r="H184" s="156">
        <f>H14+H58+H77+H111+H135+H129</f>
        <v>4984684.5</v>
      </c>
      <c r="I184" s="156">
        <f>I14+I58+I77+I111+I135+I129</f>
        <v>4854218.07</v>
      </c>
      <c r="J184" s="164"/>
    </row>
    <row r="185" spans="1:10" ht="15.75">
      <c r="A185" s="77"/>
      <c r="B185" s="85"/>
      <c r="C185" s="205"/>
      <c r="D185" s="205"/>
      <c r="E185" s="205"/>
      <c r="F185" s="138"/>
      <c r="G185" s="77"/>
      <c r="H185" s="156"/>
      <c r="I185" s="156"/>
      <c r="J185" s="164"/>
    </row>
    <row r="186" spans="8:10" ht="12.75">
      <c r="H186" s="128"/>
      <c r="I186" s="128"/>
      <c r="J186" s="128"/>
    </row>
  </sheetData>
  <sheetProtection/>
  <mergeCells count="184">
    <mergeCell ref="G4:I5"/>
    <mergeCell ref="C130:D130"/>
    <mergeCell ref="C131:D131"/>
    <mergeCell ref="C132:D132"/>
    <mergeCell ref="C133:D133"/>
    <mergeCell ref="C134:D134"/>
    <mergeCell ref="C21:E21"/>
    <mergeCell ref="C22:E22"/>
    <mergeCell ref="C23:E23"/>
    <mergeCell ref="C24:E24"/>
    <mergeCell ref="C123:E123"/>
    <mergeCell ref="C185:E185"/>
    <mergeCell ref="J12:J13"/>
    <mergeCell ref="C180:E180"/>
    <mergeCell ref="C181:E181"/>
    <mergeCell ref="C182:E182"/>
    <mergeCell ref="C183:E183"/>
    <mergeCell ref="C184:E184"/>
    <mergeCell ref="C174:E174"/>
    <mergeCell ref="C175:E175"/>
    <mergeCell ref="C129:D129"/>
    <mergeCell ref="C178:E178"/>
    <mergeCell ref="C179:E179"/>
    <mergeCell ref="C165:E165"/>
    <mergeCell ref="C169:E169"/>
    <mergeCell ref="C170:E170"/>
    <mergeCell ref="C171:E171"/>
    <mergeCell ref="C172:E172"/>
    <mergeCell ref="C173:E173"/>
    <mergeCell ref="C161:E161"/>
    <mergeCell ref="C162:E162"/>
    <mergeCell ref="C163:E163"/>
    <mergeCell ref="C164:E164"/>
    <mergeCell ref="C176:E176"/>
    <mergeCell ref="C177:E177"/>
    <mergeCell ref="C155:E155"/>
    <mergeCell ref="C156:E156"/>
    <mergeCell ref="C157:E157"/>
    <mergeCell ref="C158:E158"/>
    <mergeCell ref="C159:E159"/>
    <mergeCell ref="C160:E160"/>
    <mergeCell ref="C151:E151"/>
    <mergeCell ref="C154:E154"/>
    <mergeCell ref="C146:E146"/>
    <mergeCell ref="C147:E147"/>
    <mergeCell ref="C148:E148"/>
    <mergeCell ref="C149:E149"/>
    <mergeCell ref="C150:E150"/>
    <mergeCell ref="C152:E152"/>
    <mergeCell ref="C153:E153"/>
    <mergeCell ref="C111:E111"/>
    <mergeCell ref="C124:E124"/>
    <mergeCell ref="C125:E125"/>
    <mergeCell ref="C126:E126"/>
    <mergeCell ref="C127:E127"/>
    <mergeCell ref="C128:E128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1:E101"/>
    <mergeCell ref="C102:E102"/>
    <mergeCell ref="C103:E103"/>
    <mergeCell ref="C104:E104"/>
    <mergeCell ref="C100:E100"/>
    <mergeCell ref="C98:E98"/>
    <mergeCell ref="C90:E90"/>
    <mergeCell ref="C91:E91"/>
    <mergeCell ref="C92:E92"/>
    <mergeCell ref="C94:E94"/>
    <mergeCell ref="C97:E97"/>
    <mergeCell ref="C95:E95"/>
    <mergeCell ref="C93:E93"/>
    <mergeCell ref="C96:E96"/>
    <mergeCell ref="C80:E80"/>
    <mergeCell ref="C82:E82"/>
    <mergeCell ref="C83:E83"/>
    <mergeCell ref="C84:E84"/>
    <mergeCell ref="C86:E86"/>
    <mergeCell ref="C89:E89"/>
    <mergeCell ref="C85:E85"/>
    <mergeCell ref="C81:E81"/>
    <mergeCell ref="C87:E87"/>
    <mergeCell ref="C88:E88"/>
    <mergeCell ref="C74:E74"/>
    <mergeCell ref="C75:E75"/>
    <mergeCell ref="C76:E76"/>
    <mergeCell ref="C77:E77"/>
    <mergeCell ref="C78:E78"/>
    <mergeCell ref="C79:E79"/>
    <mergeCell ref="C68:E68"/>
    <mergeCell ref="C69:E69"/>
    <mergeCell ref="C70:E70"/>
    <mergeCell ref="C71:E71"/>
    <mergeCell ref="C72:E72"/>
    <mergeCell ref="C73:E73"/>
    <mergeCell ref="C62:E62"/>
    <mergeCell ref="C63:E63"/>
    <mergeCell ref="C64:E64"/>
    <mergeCell ref="C65:E65"/>
    <mergeCell ref="C66:E66"/>
    <mergeCell ref="C67:E67"/>
    <mergeCell ref="C58:E58"/>
    <mergeCell ref="C59:E59"/>
    <mergeCell ref="C60:E60"/>
    <mergeCell ref="C61:E61"/>
    <mergeCell ref="C55:E55"/>
    <mergeCell ref="C56:E56"/>
    <mergeCell ref="C57:E57"/>
    <mergeCell ref="C49:E49"/>
    <mergeCell ref="C50:E50"/>
    <mergeCell ref="C51:E51"/>
    <mergeCell ref="C52:E52"/>
    <mergeCell ref="C53:E53"/>
    <mergeCell ref="C54:E54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36:E36"/>
    <mergeCell ref="C31:E31"/>
    <mergeCell ref="C32:E32"/>
    <mergeCell ref="C33:E33"/>
    <mergeCell ref="C34:E34"/>
    <mergeCell ref="C35:E35"/>
    <mergeCell ref="C29:E29"/>
    <mergeCell ref="C30:E30"/>
    <mergeCell ref="C19:E19"/>
    <mergeCell ref="C20:E20"/>
    <mergeCell ref="C25:E25"/>
    <mergeCell ref="C26:E26"/>
    <mergeCell ref="C27:E27"/>
    <mergeCell ref="C28:E28"/>
    <mergeCell ref="C13:E13"/>
    <mergeCell ref="C14:E14"/>
    <mergeCell ref="C15:E15"/>
    <mergeCell ref="C16:E16"/>
    <mergeCell ref="C17:E17"/>
    <mergeCell ref="C18:E18"/>
    <mergeCell ref="C121:E121"/>
    <mergeCell ref="F3:H3"/>
    <mergeCell ref="A8:I8"/>
    <mergeCell ref="A11:A12"/>
    <mergeCell ref="B11:B12"/>
    <mergeCell ref="C11:E12"/>
    <mergeCell ref="F11:F12"/>
    <mergeCell ref="G11:G12"/>
    <mergeCell ref="H11:H12"/>
    <mergeCell ref="I11:I12"/>
    <mergeCell ref="C141:E141"/>
    <mergeCell ref="C142:E142"/>
    <mergeCell ref="C143:E143"/>
    <mergeCell ref="C122:E122"/>
    <mergeCell ref="C117:E117"/>
    <mergeCell ref="C112:D112"/>
    <mergeCell ref="C118:D118"/>
    <mergeCell ref="C119:E119"/>
    <mergeCell ref="C120:E120"/>
    <mergeCell ref="C135:E135"/>
    <mergeCell ref="C145:E145"/>
    <mergeCell ref="C166:E166"/>
    <mergeCell ref="C167:E167"/>
    <mergeCell ref="C168:E168"/>
    <mergeCell ref="C136:E136"/>
    <mergeCell ref="C137:E137"/>
    <mergeCell ref="C138:E138"/>
    <mergeCell ref="C139:E139"/>
    <mergeCell ref="C140:E140"/>
    <mergeCell ref="C144:E14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9" sqref="A9:I9"/>
    </sheetView>
  </sheetViews>
  <sheetFormatPr defaultColWidth="8.8515625" defaultRowHeight="12.75"/>
  <cols>
    <col min="1" max="5" width="8.8515625" style="29" customWidth="1"/>
    <col min="6" max="6" width="10.8515625" style="29" customWidth="1"/>
    <col min="7" max="7" width="11.140625" style="29" customWidth="1"/>
    <col min="8" max="8" width="12.421875" style="29" customWidth="1"/>
    <col min="9" max="9" width="12.7109375" style="29" customWidth="1"/>
    <col min="10" max="16384" width="8.8515625" style="29" customWidth="1"/>
  </cols>
  <sheetData>
    <row r="1" spans="1:9" ht="15.75">
      <c r="A1" s="113"/>
      <c r="B1" s="113"/>
      <c r="C1" s="113"/>
      <c r="D1" s="113"/>
      <c r="E1" s="113"/>
      <c r="F1" s="114"/>
      <c r="G1" s="113"/>
      <c r="H1" s="113"/>
      <c r="I1" s="113"/>
    </row>
    <row r="2" spans="1:9" ht="17.25" customHeight="1">
      <c r="A2" s="113"/>
      <c r="B2" s="113"/>
      <c r="C2" s="113"/>
      <c r="D2" s="113"/>
      <c r="E2" s="113"/>
      <c r="F2" s="113"/>
      <c r="G2" s="113"/>
      <c r="H2" s="113"/>
      <c r="I2" s="113"/>
    </row>
    <row r="3" spans="1:9" ht="17.25" customHeight="1">
      <c r="A3" s="113"/>
      <c r="B3" s="113"/>
      <c r="C3" s="113"/>
      <c r="D3" s="113"/>
      <c r="E3" s="113"/>
      <c r="F3" s="113"/>
      <c r="G3" s="113"/>
      <c r="H3" s="113"/>
      <c r="I3" s="113"/>
    </row>
    <row r="4" spans="1:9" ht="17.25" customHeight="1">
      <c r="A4" s="113"/>
      <c r="B4" s="113"/>
      <c r="C4" s="113"/>
      <c r="D4" s="113"/>
      <c r="E4" s="113"/>
      <c r="F4" s="113"/>
      <c r="G4" s="113"/>
      <c r="H4" s="113"/>
      <c r="I4" s="113"/>
    </row>
    <row r="5" spans="1:9" ht="17.25" customHeight="1">
      <c r="A5" s="113"/>
      <c r="B5" s="113"/>
      <c r="C5" s="113"/>
      <c r="D5" s="113"/>
      <c r="E5" s="113"/>
      <c r="F5" s="202"/>
      <c r="G5" s="202"/>
      <c r="H5" s="202"/>
      <c r="I5" s="113"/>
    </row>
    <row r="6" spans="1:9" ht="15.75">
      <c r="A6" s="113"/>
      <c r="B6" s="113"/>
      <c r="C6" s="113"/>
      <c r="D6" s="113"/>
      <c r="E6" s="113"/>
      <c r="F6" s="113"/>
      <c r="G6" s="113"/>
      <c r="H6" s="113"/>
      <c r="I6" s="113"/>
    </row>
    <row r="7" spans="1:9" ht="32.25" customHeight="1">
      <c r="A7" s="113"/>
      <c r="B7" s="113"/>
      <c r="C7" s="113"/>
      <c r="D7" s="113"/>
      <c r="E7" s="113"/>
      <c r="F7" s="113"/>
      <c r="G7" s="113"/>
      <c r="H7" s="113"/>
      <c r="I7" s="113"/>
    </row>
    <row r="8" spans="1:9" ht="15.75">
      <c r="A8" s="113"/>
      <c r="B8" s="113"/>
      <c r="C8" s="113"/>
      <c r="D8" s="113"/>
      <c r="E8" s="113"/>
      <c r="F8" s="113"/>
      <c r="G8" s="113"/>
      <c r="H8" s="113"/>
      <c r="I8" s="113"/>
    </row>
    <row r="9" spans="1:9" ht="15.75">
      <c r="A9" s="215"/>
      <c r="B9" s="215"/>
      <c r="C9" s="215"/>
      <c r="D9" s="215"/>
      <c r="E9" s="215"/>
      <c r="F9" s="215"/>
      <c r="G9" s="215"/>
      <c r="H9" s="215"/>
      <c r="I9" s="215"/>
    </row>
    <row r="10" spans="1:9" ht="18" customHeight="1">
      <c r="A10" s="215"/>
      <c r="B10" s="215"/>
      <c r="C10" s="215"/>
      <c r="D10" s="215"/>
      <c r="E10" s="215"/>
      <c r="F10" s="215"/>
      <c r="G10" s="215"/>
      <c r="H10" s="215"/>
      <c r="I10" s="215"/>
    </row>
    <row r="11" spans="1:9" ht="15.7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5.75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9" ht="15.75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9" ht="22.5" customHeight="1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9" ht="15.75">
      <c r="A15" s="113"/>
      <c r="B15" s="113"/>
      <c r="C15" s="113"/>
      <c r="D15" s="113"/>
      <c r="E15" s="113"/>
      <c r="F15" s="113"/>
      <c r="G15" s="113"/>
      <c r="H15" s="113"/>
      <c r="I15" s="113"/>
    </row>
    <row r="16" spans="1:9" ht="18.75" customHeight="1">
      <c r="A16" s="113"/>
      <c r="B16" s="113"/>
      <c r="C16" s="113"/>
      <c r="D16" s="113"/>
      <c r="E16" s="113"/>
      <c r="F16" s="113"/>
      <c r="G16" s="113"/>
      <c r="H16" s="113"/>
      <c r="I16" s="113"/>
    </row>
    <row r="17" spans="1:9" ht="15.75">
      <c r="A17" s="113"/>
      <c r="B17" s="113"/>
      <c r="C17" s="113"/>
      <c r="D17" s="113"/>
      <c r="E17" s="113"/>
      <c r="F17" s="113"/>
      <c r="G17" s="113"/>
      <c r="H17" s="113"/>
      <c r="I17" s="113"/>
    </row>
  </sheetData>
  <sheetProtection/>
  <mergeCells count="3">
    <mergeCell ref="A9:I9"/>
    <mergeCell ref="A10:I10"/>
    <mergeCell ref="F5:H5"/>
  </mergeCells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8">
      <selection activeCell="F23" sqref="F23:F24"/>
    </sheetView>
  </sheetViews>
  <sheetFormatPr defaultColWidth="9.140625" defaultRowHeight="12.75"/>
  <cols>
    <col min="6" max="6" width="10.8515625" style="0" customWidth="1"/>
    <col min="7" max="7" width="11.140625" style="0" customWidth="1"/>
    <col min="8" max="8" width="12.421875" style="0" customWidth="1"/>
  </cols>
  <sheetData>
    <row r="1" ht="12.75" hidden="1">
      <c r="F1" s="27"/>
    </row>
    <row r="2" ht="17.25" customHeight="1" hidden="1">
      <c r="F2" s="26"/>
    </row>
    <row r="3" ht="17.25" customHeight="1" hidden="1">
      <c r="F3" s="26"/>
    </row>
    <row r="4" ht="17.25" customHeight="1" hidden="1">
      <c r="F4" s="26"/>
    </row>
    <row r="5" ht="17.25" customHeight="1" hidden="1">
      <c r="F5" s="26"/>
    </row>
    <row r="6" ht="12.75" hidden="1"/>
    <row r="7" ht="32.25" customHeight="1" hidden="1"/>
    <row r="9" spans="1:9" ht="15.75">
      <c r="A9" s="216" t="s">
        <v>142</v>
      </c>
      <c r="B9" s="216"/>
      <c r="C9" s="216"/>
      <c r="D9" s="216"/>
      <c r="E9" s="216"/>
      <c r="F9" s="216"/>
      <c r="G9" s="216"/>
      <c r="H9" s="216"/>
      <c r="I9" s="216"/>
    </row>
    <row r="10" spans="1:9" ht="18" customHeight="1">
      <c r="A10" s="216" t="s">
        <v>172</v>
      </c>
      <c r="B10" s="216"/>
      <c r="C10" s="216"/>
      <c r="D10" s="216"/>
      <c r="E10" s="216"/>
      <c r="F10" s="216"/>
      <c r="G10" s="216"/>
      <c r="H10" s="216"/>
      <c r="I10" s="216"/>
    </row>
    <row r="14" ht="22.5" customHeight="1"/>
    <row r="15" ht="15">
      <c r="A15" s="23" t="s">
        <v>173</v>
      </c>
    </row>
    <row r="16" ht="18.75" customHeight="1">
      <c r="A16" s="23" t="s">
        <v>143</v>
      </c>
    </row>
  </sheetData>
  <sheetProtection/>
  <mergeCells count="2"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A7" sqref="A7:F7"/>
    </sheetView>
  </sheetViews>
  <sheetFormatPr defaultColWidth="9.140625" defaultRowHeight="12.75"/>
  <cols>
    <col min="1" max="1" width="13.140625" style="0" customWidth="1"/>
    <col min="2" max="2" width="54.421875" style="0" customWidth="1"/>
    <col min="3" max="3" width="15.00390625" style="0" customWidth="1"/>
    <col min="4" max="4" width="33.00390625" style="0" customWidth="1"/>
    <col min="5" max="5" width="16.140625" style="0" customWidth="1"/>
    <col min="6" max="6" width="19.140625" style="0" customWidth="1"/>
  </cols>
  <sheetData>
    <row r="1" spans="1:7" ht="15.75">
      <c r="A1" s="71"/>
      <c r="B1" s="72"/>
      <c r="C1" s="73"/>
      <c r="D1" s="74"/>
      <c r="E1" s="86"/>
      <c r="F1" s="71"/>
      <c r="G1" s="15"/>
    </row>
    <row r="2" spans="1:7" ht="15.75">
      <c r="A2" s="71"/>
      <c r="B2" s="72"/>
      <c r="C2" s="73"/>
      <c r="D2" s="74"/>
      <c r="E2" s="217"/>
      <c r="F2" s="217"/>
      <c r="G2" s="15"/>
    </row>
    <row r="3" spans="1:7" ht="15.75">
      <c r="A3" s="71"/>
      <c r="B3" s="72"/>
      <c r="C3" s="73"/>
      <c r="D3" s="74" t="s">
        <v>474</v>
      </c>
      <c r="E3" s="217"/>
      <c r="F3" s="217"/>
      <c r="G3" s="15"/>
    </row>
    <row r="4" spans="1:7" ht="15.75">
      <c r="A4" s="71"/>
      <c r="B4" s="72"/>
      <c r="C4" s="73"/>
      <c r="D4" s="219" t="s">
        <v>518</v>
      </c>
      <c r="E4" s="219"/>
      <c r="F4" s="219"/>
      <c r="G4" s="219"/>
    </row>
    <row r="5" spans="1:7" ht="15.75">
      <c r="A5" s="71"/>
      <c r="B5" s="72"/>
      <c r="C5" s="73"/>
      <c r="D5" s="219"/>
      <c r="E5" s="219"/>
      <c r="F5" s="219"/>
      <c r="G5" s="219"/>
    </row>
    <row r="6" spans="1:7" ht="15.75">
      <c r="A6" s="71"/>
      <c r="B6" s="72"/>
      <c r="C6" s="73"/>
      <c r="D6" s="74"/>
      <c r="E6" s="71"/>
      <c r="F6" s="71"/>
      <c r="G6" s="15"/>
    </row>
    <row r="7" spans="1:7" ht="15.75">
      <c r="A7" s="218" t="s">
        <v>349</v>
      </c>
      <c r="B7" s="218"/>
      <c r="C7" s="218"/>
      <c r="D7" s="218"/>
      <c r="E7" s="218"/>
      <c r="F7" s="218"/>
      <c r="G7" s="22"/>
    </row>
    <row r="8" spans="1:7" ht="37.5" customHeight="1">
      <c r="A8" s="71"/>
      <c r="B8" s="72"/>
      <c r="C8" s="73"/>
      <c r="D8" s="74"/>
      <c r="E8" s="71"/>
      <c r="F8" s="71"/>
      <c r="G8" s="22"/>
    </row>
    <row r="9" spans="1:7" ht="47.25">
      <c r="A9" s="75"/>
      <c r="B9" s="75" t="s">
        <v>97</v>
      </c>
      <c r="C9" s="76" t="s">
        <v>96</v>
      </c>
      <c r="D9" s="76" t="s">
        <v>249</v>
      </c>
      <c r="E9" s="75" t="s">
        <v>95</v>
      </c>
      <c r="F9" s="75" t="s">
        <v>94</v>
      </c>
      <c r="G9" s="21"/>
    </row>
    <row r="10" spans="1:7" ht="15.75">
      <c r="A10" s="75">
        <v>1</v>
      </c>
      <c r="B10" s="75">
        <v>2</v>
      </c>
      <c r="C10" s="76" t="s">
        <v>28</v>
      </c>
      <c r="D10" s="76" t="s">
        <v>29</v>
      </c>
      <c r="E10" s="75">
        <v>5</v>
      </c>
      <c r="F10" s="75">
        <v>6</v>
      </c>
      <c r="G10" s="21"/>
    </row>
    <row r="11" spans="1:7" ht="15.75">
      <c r="A11" s="77">
        <v>1</v>
      </c>
      <c r="B11" s="78" t="s">
        <v>93</v>
      </c>
      <c r="C11" s="79">
        <v>500</v>
      </c>
      <c r="D11" s="79" t="s">
        <v>324</v>
      </c>
      <c r="E11" s="80">
        <f>E14</f>
        <v>510050.5</v>
      </c>
      <c r="F11" s="80">
        <f>F14</f>
        <v>421825.6699999999</v>
      </c>
      <c r="G11" s="15"/>
    </row>
    <row r="12" spans="1:7" ht="70.5" customHeight="1">
      <c r="A12" s="77">
        <v>4</v>
      </c>
      <c r="B12" s="82" t="s">
        <v>128</v>
      </c>
      <c r="C12" s="83" t="s">
        <v>166</v>
      </c>
      <c r="D12" s="83" t="s">
        <v>130</v>
      </c>
      <c r="E12" s="84">
        <f>E13</f>
        <v>0</v>
      </c>
      <c r="F12" s="84">
        <f>F13</f>
        <v>0</v>
      </c>
      <c r="G12" s="15"/>
    </row>
    <row r="13" spans="1:7" ht="30" customHeight="1">
      <c r="A13" s="77">
        <v>5</v>
      </c>
      <c r="B13" s="82" t="s">
        <v>129</v>
      </c>
      <c r="C13" s="83" t="s">
        <v>166</v>
      </c>
      <c r="D13" s="83" t="s">
        <v>131</v>
      </c>
      <c r="E13" s="84">
        <v>0</v>
      </c>
      <c r="F13" s="84">
        <v>0</v>
      </c>
      <c r="G13" s="15"/>
    </row>
    <row r="14" spans="1:7" ht="27" customHeight="1">
      <c r="A14" s="77">
        <v>2</v>
      </c>
      <c r="B14" s="81" t="s">
        <v>106</v>
      </c>
      <c r="C14" s="79" t="s">
        <v>107</v>
      </c>
      <c r="D14" s="79" t="s">
        <v>325</v>
      </c>
      <c r="E14" s="80">
        <f>E15</f>
        <v>510050.5</v>
      </c>
      <c r="F14" s="80">
        <f>F15</f>
        <v>421825.6699999999</v>
      </c>
      <c r="G14" s="15"/>
    </row>
    <row r="15" spans="1:7" ht="15.75">
      <c r="A15" s="77">
        <v>3</v>
      </c>
      <c r="B15" s="85" t="s">
        <v>92</v>
      </c>
      <c r="C15" s="83">
        <v>700</v>
      </c>
      <c r="D15" s="83" t="s">
        <v>326</v>
      </c>
      <c r="E15" s="84">
        <f>E20+E16</f>
        <v>510050.5</v>
      </c>
      <c r="F15" s="84">
        <f>F20+F16</f>
        <v>421825.6699999999</v>
      </c>
      <c r="G15" s="15"/>
    </row>
    <row r="16" spans="1:7" ht="15.75">
      <c r="A16" s="77">
        <v>4</v>
      </c>
      <c r="B16" s="85" t="s">
        <v>91</v>
      </c>
      <c r="C16" s="83">
        <v>710</v>
      </c>
      <c r="D16" s="83" t="s">
        <v>327</v>
      </c>
      <c r="E16" s="84">
        <f aca="true" t="shared" si="0" ref="E16:F18">E17</f>
        <v>-4474634</v>
      </c>
      <c r="F16" s="84">
        <f t="shared" si="0"/>
        <v>-4440427.21</v>
      </c>
      <c r="G16" s="15"/>
    </row>
    <row r="17" spans="1:7" ht="15.75">
      <c r="A17" s="77">
        <v>5</v>
      </c>
      <c r="B17" s="85" t="s">
        <v>90</v>
      </c>
      <c r="C17" s="83">
        <v>710</v>
      </c>
      <c r="D17" s="83" t="s">
        <v>328</v>
      </c>
      <c r="E17" s="84">
        <f t="shared" si="0"/>
        <v>-4474634</v>
      </c>
      <c r="F17" s="84">
        <f t="shared" si="0"/>
        <v>-4440427.21</v>
      </c>
      <c r="G17" s="15"/>
    </row>
    <row r="18" spans="1:7" ht="15.75">
      <c r="A18" s="77">
        <v>6</v>
      </c>
      <c r="B18" s="85" t="s">
        <v>89</v>
      </c>
      <c r="C18" s="83">
        <v>710</v>
      </c>
      <c r="D18" s="83" t="s">
        <v>329</v>
      </c>
      <c r="E18" s="84">
        <f t="shared" si="0"/>
        <v>-4474634</v>
      </c>
      <c r="F18" s="84">
        <f t="shared" si="0"/>
        <v>-4440427.21</v>
      </c>
      <c r="G18" s="15"/>
    </row>
    <row r="19" spans="1:7" ht="27.75" customHeight="1">
      <c r="A19" s="77">
        <v>7</v>
      </c>
      <c r="B19" s="82" t="s">
        <v>88</v>
      </c>
      <c r="C19" s="83">
        <v>710</v>
      </c>
      <c r="D19" s="83" t="s">
        <v>330</v>
      </c>
      <c r="E19" s="84">
        <v>-4474634</v>
      </c>
      <c r="F19" s="84">
        <v>-4440427.21</v>
      </c>
      <c r="G19" s="15"/>
    </row>
    <row r="20" spans="1:7" ht="15.75">
      <c r="A20" s="77">
        <v>8</v>
      </c>
      <c r="B20" s="85" t="s">
        <v>87</v>
      </c>
      <c r="C20" s="83">
        <v>720</v>
      </c>
      <c r="D20" s="83" t="s">
        <v>331</v>
      </c>
      <c r="E20" s="84">
        <f aca="true" t="shared" si="1" ref="E20:F22">E21</f>
        <v>4984684.5</v>
      </c>
      <c r="F20" s="84">
        <f t="shared" si="1"/>
        <v>4862252.88</v>
      </c>
      <c r="G20" s="15"/>
    </row>
    <row r="21" spans="1:7" ht="15.75">
      <c r="A21" s="77">
        <v>9</v>
      </c>
      <c r="B21" s="85" t="s">
        <v>86</v>
      </c>
      <c r="C21" s="83">
        <v>720</v>
      </c>
      <c r="D21" s="83" t="s">
        <v>332</v>
      </c>
      <c r="E21" s="84">
        <f t="shared" si="1"/>
        <v>4984684.5</v>
      </c>
      <c r="F21" s="84">
        <f t="shared" si="1"/>
        <v>4862252.88</v>
      </c>
      <c r="G21" s="15"/>
    </row>
    <row r="22" spans="1:7" ht="15.75">
      <c r="A22" s="77">
        <v>10</v>
      </c>
      <c r="B22" s="85" t="s">
        <v>85</v>
      </c>
      <c r="C22" s="83">
        <v>720</v>
      </c>
      <c r="D22" s="83" t="s">
        <v>333</v>
      </c>
      <c r="E22" s="84">
        <f>E23</f>
        <v>4984684.5</v>
      </c>
      <c r="F22" s="84">
        <f t="shared" si="1"/>
        <v>4862252.88</v>
      </c>
      <c r="G22" s="15"/>
    </row>
    <row r="23" spans="1:7" ht="54" customHeight="1">
      <c r="A23" s="77">
        <v>11</v>
      </c>
      <c r="B23" s="82" t="s">
        <v>108</v>
      </c>
      <c r="C23" s="83">
        <v>720</v>
      </c>
      <c r="D23" s="83" t="s">
        <v>334</v>
      </c>
      <c r="E23" s="84">
        <v>4984684.5</v>
      </c>
      <c r="F23" s="84">
        <v>4862252.88</v>
      </c>
      <c r="G23" s="15"/>
    </row>
    <row r="24" spans="1:6" ht="12.75">
      <c r="A24" s="165"/>
      <c r="B24" s="165"/>
      <c r="C24" s="165"/>
      <c r="D24" s="165"/>
      <c r="E24" s="165"/>
      <c r="F24" s="165"/>
    </row>
  </sheetData>
  <sheetProtection/>
  <mergeCells count="4">
    <mergeCell ref="E2:F2"/>
    <mergeCell ref="E3:F3"/>
    <mergeCell ref="A7:F7"/>
    <mergeCell ref="D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8"/>
  <sheetViews>
    <sheetView zoomScalePageLayoutView="0" workbookViewId="0" topLeftCell="A1">
      <selection activeCell="B15" sqref="B15"/>
    </sheetView>
  </sheetViews>
  <sheetFormatPr defaultColWidth="9.140625" defaultRowHeight="12.75"/>
  <sheetData>
    <row r="3" spans="1:9" ht="15.75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5.75">
      <c r="A4" s="221"/>
      <c r="B4" s="221"/>
      <c r="C4" s="221"/>
      <c r="D4" s="221"/>
      <c r="E4" s="221"/>
      <c r="F4" s="221"/>
      <c r="G4" s="221"/>
      <c r="H4" s="221"/>
      <c r="I4" s="221"/>
    </row>
    <row r="5" spans="1:9" ht="15">
      <c r="A5" s="129"/>
      <c r="B5" s="129"/>
      <c r="C5" s="129"/>
      <c r="D5" s="129"/>
      <c r="E5" s="129"/>
      <c r="F5" s="129"/>
      <c r="G5" s="168"/>
      <c r="H5" s="168"/>
      <c r="I5" s="168"/>
    </row>
    <row r="6" spans="1:9" ht="15">
      <c r="A6" s="129"/>
      <c r="B6" s="129"/>
      <c r="C6" s="129"/>
      <c r="D6" s="129"/>
      <c r="E6" s="129"/>
      <c r="F6" s="129"/>
      <c r="G6" s="127"/>
      <c r="H6" s="127"/>
      <c r="I6" s="127"/>
    </row>
    <row r="7" spans="1:9" ht="15">
      <c r="A7" s="129"/>
      <c r="B7" s="129"/>
      <c r="C7" s="129"/>
      <c r="D7" s="129"/>
      <c r="E7" s="129"/>
      <c r="F7" s="129"/>
      <c r="G7" s="222"/>
      <c r="H7" s="222"/>
      <c r="I7" s="222"/>
    </row>
    <row r="8" spans="1:9" ht="14.25">
      <c r="A8" s="129"/>
      <c r="B8" s="129"/>
      <c r="C8" s="129"/>
      <c r="D8" s="129"/>
      <c r="E8" s="129"/>
      <c r="F8" s="129"/>
      <c r="G8" s="220"/>
      <c r="H8" s="220"/>
      <c r="I8" s="220"/>
    </row>
  </sheetData>
  <sheetProtection/>
  <mergeCells count="5">
    <mergeCell ref="G5:I5"/>
    <mergeCell ref="G8:I8"/>
    <mergeCell ref="A3:I3"/>
    <mergeCell ref="A4:I4"/>
    <mergeCell ref="G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novgor</cp:lastModifiedBy>
  <cp:lastPrinted>2021-07-27T08:10:21Z</cp:lastPrinted>
  <dcterms:created xsi:type="dcterms:W3CDTF">2002-03-11T10:22:12Z</dcterms:created>
  <dcterms:modified xsi:type="dcterms:W3CDTF">2021-08-27T03:10:10Z</dcterms:modified>
  <cp:category/>
  <cp:version/>
  <cp:contentType/>
  <cp:contentStatus/>
</cp:coreProperties>
</file>